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chris.alston\Downloads\"/>
    </mc:Choice>
  </mc:AlternateContent>
  <xr:revisionPtr revIDLastSave="0" documentId="13_ncr:1_{8E2A5301-4D13-47C0-A51B-A6F3D6893458}" xr6:coauthVersionLast="47" xr6:coauthVersionMax="47" xr10:uidLastSave="{00000000-0000-0000-0000-000000000000}"/>
  <bookViews>
    <workbookView xWindow="6435" yWindow="120" windowWidth="22320" windowHeight="14310" tabRatio="916" xr2:uid="{00000000-000D-0000-FFFF-FFFF00000000}"/>
  </bookViews>
  <sheets>
    <sheet name="About" sheetId="1" r:id="rId1"/>
    <sheet name="Contents" sheetId="4" r:id="rId2"/>
    <sheet name="Table 1.1" sheetId="2" r:id="rId3"/>
    <sheet name="Table 1.2" sheetId="6" r:id="rId4"/>
    <sheet name="Table 1.3" sheetId="8" r:id="rId5"/>
    <sheet name="Figure 1.2" sheetId="11" r:id="rId6"/>
    <sheet name="Table 1.4" sheetId="10" r:id="rId7"/>
    <sheet name="Figure 1.4" sheetId="9" r:id="rId8"/>
    <sheet name="Figure 2.1" sheetId="3" r:id="rId9"/>
    <sheet name="Figure 3.2" sheetId="5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0" l="1"/>
  <c r="B9" i="11"/>
  <c r="B8" i="11"/>
  <c r="B7" i="11"/>
  <c r="C24" i="2"/>
  <c r="D33" i="2" s="1"/>
  <c r="B7" i="2" s="1"/>
  <c r="C7" i="2" s="1"/>
  <c r="C23" i="2"/>
  <c r="D37" i="2" s="1"/>
  <c r="E37" i="2" s="1"/>
  <c r="B40" i="2"/>
  <c r="D38" i="2"/>
  <c r="E38" i="2" s="1"/>
  <c r="D36" i="2"/>
  <c r="D35" i="2"/>
  <c r="D34" i="2"/>
  <c r="E34" i="2" s="1"/>
  <c r="B6" i="2"/>
  <c r="E35" i="2" l="1"/>
  <c r="C6" i="2"/>
  <c r="E33" i="2"/>
  <c r="E36" i="2"/>
  <c r="C10" i="8"/>
  <c r="C13" i="8"/>
  <c r="C7" i="8"/>
  <c r="C8" i="8"/>
  <c r="C9" i="8"/>
  <c r="C11" i="8"/>
  <c r="C12" i="8"/>
</calcChain>
</file>

<file path=xl/sharedStrings.xml><?xml version="1.0" encoding="utf-8"?>
<sst xmlns="http://schemas.openxmlformats.org/spreadsheetml/2006/main" count="208" uniqueCount="174">
  <si>
    <t>About this workbook</t>
  </si>
  <si>
    <r>
      <t xml:space="preserve">This Excel workbook contains data underlying charts in the Productivity Commission's interim report on </t>
    </r>
    <r>
      <rPr>
        <i/>
        <sz val="10"/>
        <color theme="1"/>
        <rFont val="Arial"/>
        <family val="2"/>
      </rPr>
      <t xml:space="preserve">Investing in cheaper, cleaner energy and the net zero transformation. </t>
    </r>
  </si>
  <si>
    <r>
      <t xml:space="preserve">The </t>
    </r>
    <r>
      <rPr>
        <b/>
        <sz val="10"/>
        <color theme="1"/>
        <rFont val="Arial"/>
        <family val="2"/>
      </rPr>
      <t>Contents</t>
    </r>
    <r>
      <rPr>
        <sz val="10"/>
        <color theme="1"/>
        <rFont val="Arial"/>
        <family val="2"/>
      </rPr>
      <t xml:space="preserve"> worksheet links to the data for each chart.</t>
    </r>
  </si>
  <si>
    <t xml:space="preserve">The report is available from: </t>
  </si>
  <si>
    <t>www.pc.gov.au/inquiries/current/net-zero/interim</t>
  </si>
  <si>
    <t>Contents</t>
  </si>
  <si>
    <t>Figure no.</t>
  </si>
  <si>
    <t>Title</t>
  </si>
  <si>
    <t>Table 1.1</t>
  </si>
  <si>
    <t>Safeguard Mechanism coverage of heavy industry emissions, 2023-24</t>
  </si>
  <si>
    <t>Table 1.2</t>
  </si>
  <si>
    <t>Industrial facilities emitting less than 100,000 tonnes of CO2-e per year, 2023-24</t>
  </si>
  <si>
    <t>Table 1.3</t>
  </si>
  <si>
    <t>Almost half of transport emissions come from passenger cars</t>
  </si>
  <si>
    <t>Figure 1.2</t>
  </si>
  <si>
    <t>The Safeguard Mechanism covers most emissions from rail and aviation but misses heavy vehicles</t>
  </si>
  <si>
    <t>Table 1.4</t>
  </si>
  <si>
    <t>Fuel excise components if heavy vehicles that use public roads were to pay the full rate</t>
  </si>
  <si>
    <t>Figure 1.4</t>
  </si>
  <si>
    <t>Target-consistent carbon values rise over time</t>
  </si>
  <si>
    <t>Figure 2.1</t>
  </si>
  <si>
    <t>It often takes years to reach a final decision for EPBC-referred projects</t>
  </si>
  <si>
    <t>Figure 3.2</t>
  </si>
  <si>
    <t>Resilience investments in housing yield high returns</t>
  </si>
  <si>
    <t>Table 1.1 – Safeguard Mechanism coverage of heavy industry emissions, 2023-24</t>
  </si>
  <si>
    <t>Heavy industry emissions covered by Safeguard Mechanism</t>
  </si>
  <si>
    <t>Coverage</t>
  </si>
  <si>
    <t>Emissions 2023-24 (Mt)</t>
  </si>
  <si>
    <t>Share of heavy industry</t>
  </si>
  <si>
    <t>Covered by the Safeguard Mechanism</t>
  </si>
  <si>
    <t>Not covered by the Safeguard Mechanism</t>
  </si>
  <si>
    <t>Emissions covered by Safeguard Mechanism by sector</t>
  </si>
  <si>
    <t>Sector</t>
  </si>
  <si>
    <t xml:space="preserve">Heavy industry </t>
  </si>
  <si>
    <t>Transport</t>
  </si>
  <si>
    <t>Waste</t>
  </si>
  <si>
    <t>Total</t>
  </si>
  <si>
    <r>
      <t xml:space="preserve">Source: Australian Government Clean Energy Regulator 2025, </t>
    </r>
    <r>
      <rPr>
        <i/>
        <sz val="10"/>
        <rFont val="Arial"/>
        <family val="2"/>
      </rPr>
      <t>2023-24 baselines and emissions data.</t>
    </r>
  </si>
  <si>
    <t>https://cer.gov.au/markets/reports-and-data/safeguard-data/2023-24-baselines-and-emissions-data</t>
  </si>
  <si>
    <t>Stationary emission by type (projected)</t>
  </si>
  <si>
    <t>Type</t>
  </si>
  <si>
    <t>Projected emissions, 2025 (Mt)</t>
  </si>
  <si>
    <t>Share of stationary emissions</t>
  </si>
  <si>
    <t>Buildings</t>
  </si>
  <si>
    <t>Non-buildings</t>
  </si>
  <si>
    <r>
      <t xml:space="preserve">Source: Australian Government Department of Climate Change, Energy, the Environment and Water 2024, </t>
    </r>
    <r>
      <rPr>
        <i/>
        <sz val="10"/>
        <rFont val="Arial"/>
        <family val="2"/>
      </rPr>
      <t>Australia's emissions projections 2024.</t>
    </r>
  </si>
  <si>
    <t>https://www.dcceew.gov.au/sites/default/files/documents/australias-emissions-projections-2024.pdf</t>
  </si>
  <si>
    <t>Emissions by source</t>
  </si>
  <si>
    <t>Emissions by sector, 2023-24</t>
  </si>
  <si>
    <t>Source</t>
  </si>
  <si>
    <t>Share of gross total</t>
  </si>
  <si>
    <t>Electricity</t>
  </si>
  <si>
    <t>Heavy industry</t>
  </si>
  <si>
    <t>Stationary</t>
  </si>
  <si>
    <t>Fugitive</t>
  </si>
  <si>
    <t xml:space="preserve">Agriculture </t>
  </si>
  <si>
    <t>Industrial processes</t>
  </si>
  <si>
    <t xml:space="preserve">Buildings </t>
  </si>
  <si>
    <t>Agriculture</t>
  </si>
  <si>
    <t>Gross total</t>
  </si>
  <si>
    <t>Land Use, Land-Use Change, and Forestry produces negative emissions and was excluded from the total</t>
  </si>
  <si>
    <r>
      <t xml:space="preserve">Source: Australian Government Department of Climate Change, Energy, the Environment and Water 2024, </t>
    </r>
    <r>
      <rPr>
        <i/>
        <sz val="10"/>
        <rFont val="Arial"/>
        <family val="2"/>
      </rPr>
      <t>National greenhouse gas inventory: quarterly updates.</t>
    </r>
  </si>
  <si>
    <t>https://www.dcceew.gov.au/climate-change/publications/national-greenhouse-gas-inventory-quarterly-updates</t>
  </si>
  <si>
    <t>Table 1.2 – Industrial facilities emitting less than 100,000 tonnes of CO2-e per year, 2023-24</t>
  </si>
  <si>
    <t xml:space="preserve">Number of facilities and emissions </t>
  </si>
  <si>
    <t>Yearly emissions range</t>
  </si>
  <si>
    <t>Number of facilities in range</t>
  </si>
  <si>
    <t>Total emissions 2023-24 (Mt of Co2-e)</t>
  </si>
  <si>
    <t>Emissions in range as share of national gross emissions (%)</t>
  </si>
  <si>
    <t>25,001–100,000</t>
  </si>
  <si>
    <t>50,001–100,000</t>
  </si>
  <si>
    <t>75,001–100,000</t>
  </si>
  <si>
    <t>Source: Australian Government Clean Energy Regulator, unpublished data.</t>
  </si>
  <si>
    <t>Table 1.3 – Almost half of transport emissions come from passenger cars</t>
  </si>
  <si>
    <t>Share of transport emissions by vehicle type, 2023-24</t>
  </si>
  <si>
    <t>Transport emissions by vehicle type</t>
  </si>
  <si>
    <t>Vehicle Type</t>
  </si>
  <si>
    <t>Share of total</t>
  </si>
  <si>
    <t>Passenger cars</t>
  </si>
  <si>
    <t xml:space="preserve">Light commercial vehicles </t>
  </si>
  <si>
    <t>Trucks</t>
  </si>
  <si>
    <t>Planes</t>
  </si>
  <si>
    <t>Trains</t>
  </si>
  <si>
    <t>Buses</t>
  </si>
  <si>
    <t>Other</t>
  </si>
  <si>
    <r>
      <t xml:space="preserve">Source: Australian Government Bureau of Infrastructure and Transport Research Economics 2024, </t>
    </r>
    <r>
      <rPr>
        <i/>
        <sz val="10"/>
        <rFont val="Arial"/>
        <family val="2"/>
      </rPr>
      <t>Australian infrastructure and transport statistics yearbook 2024.</t>
    </r>
  </si>
  <si>
    <t>https://www.bitre.gov.au/publications/2024/australian-infrastructure-and-transport-statistics-yearbook-2024/transport-energy-environment</t>
  </si>
  <si>
    <t>Figure 1.2 – The Safeguard Mechanism covers most emissions from rail and aviation but misses heavy vehicles</t>
  </si>
  <si>
    <t>Total emissions and emissions covered by the Safeguard Mechanism, 2023-24</t>
  </si>
  <si>
    <t>Transport emissions covered by Safeguard Mechanism</t>
  </si>
  <si>
    <t>Class of transport</t>
  </si>
  <si>
    <t>Total emissions 2023-24 (Mt)</t>
  </si>
  <si>
    <t>Covered by Safeguard 2023-24, Mt</t>
  </si>
  <si>
    <t>Heavy vehicles</t>
  </si>
  <si>
    <t>Domestic aviation</t>
  </si>
  <si>
    <t>Rail</t>
  </si>
  <si>
    <t>The actual volume of Safeguard-covered heavy vehicle eimssions was 0.1 Mt. This total was increased to 0.3 in figure 1.2 to make it more visible.</t>
  </si>
  <si>
    <t xml:space="preserve">Emissions from ‘heavy vehicles’ refers to those from the ANZSIC category Road Freight Transport (461).  </t>
  </si>
  <si>
    <t xml:space="preserve">Emissions from ‘domestic aviation’ refers to those from the ANZSIC category Air and Space Transport (490). </t>
  </si>
  <si>
    <t>Emissions from ‘rail’ refers to those from the ANZSIC categories Rail Freight Transport (471) and Rail Passenger Transport (472).</t>
  </si>
  <si>
    <t>There are no facilities in the ANZSIC category Road Passenger Transport (462)</t>
  </si>
  <si>
    <r>
      <t xml:space="preserve">Source: Australian Government Clean Energy Regulator 2025, </t>
    </r>
    <r>
      <rPr>
        <i/>
        <sz val="10"/>
        <rFont val="Arial"/>
        <family val="2"/>
      </rPr>
      <t>Baselines and emissions data 2023-24.</t>
    </r>
  </si>
  <si>
    <t/>
  </si>
  <si>
    <t>Vehicle type</t>
  </si>
  <si>
    <t>Table 1.4 – Fuel excise components if heavy vehicles that use public roads were to pay the full rate</t>
  </si>
  <si>
    <t>Road user charge (cents per litre)</t>
  </si>
  <si>
    <t>Charge for emissions (cents per litre)</t>
  </si>
  <si>
    <t>Full fuel excise rate (cents per litre)</t>
  </si>
  <si>
    <r>
      <t xml:space="preserve">Source: Australian Taxation Office 2025, </t>
    </r>
    <r>
      <rPr>
        <i/>
        <sz val="10"/>
        <color theme="1"/>
        <rFont val="Arial"/>
        <family val="2"/>
      </rPr>
      <t>Fuel tax credit rates.</t>
    </r>
  </si>
  <si>
    <t>https://www.ato.gov.au/businesses-and-organisations/income-deductions-and-concessions/incentives-and-concessions/fuel-schemes/fuel-tax-credits-business/rates-business/from-1-july-2025-to-30-june-2026</t>
  </si>
  <si>
    <t>Figure 1.4 – Target-consistent carbon values rise over time</t>
  </si>
  <si>
    <t>Infrastructure Australia target-consistent carbon values  2024–2050, cost per tonne of CO2-e (2023 dollars)</t>
  </si>
  <si>
    <t>Infrastructure Australia Target-consistent carbon values, 2023-2050</t>
  </si>
  <si>
    <t>Year</t>
  </si>
  <si>
    <t>Low</t>
  </si>
  <si>
    <t>Central</t>
  </si>
  <si>
    <t>High</t>
  </si>
  <si>
    <t>2023-24</t>
  </si>
  <si>
    <t>2024-25</t>
  </si>
  <si>
    <t>2025-26</t>
  </si>
  <si>
    <t>2026-27</t>
  </si>
  <si>
    <t>2027-28</t>
  </si>
  <si>
    <t>2028-29</t>
  </si>
  <si>
    <t>2029-30</t>
  </si>
  <si>
    <t>2030-31</t>
  </si>
  <si>
    <t>2031-32</t>
  </si>
  <si>
    <t>2032-33</t>
  </si>
  <si>
    <t>2033-34</t>
  </si>
  <si>
    <t>2034-35</t>
  </si>
  <si>
    <t>2035-36</t>
  </si>
  <si>
    <t>2036-37</t>
  </si>
  <si>
    <t>2037-38</t>
  </si>
  <si>
    <t>2038-39</t>
  </si>
  <si>
    <t>2039-40</t>
  </si>
  <si>
    <t>2040-41</t>
  </si>
  <si>
    <t>2041-42</t>
  </si>
  <si>
    <t>2042-43</t>
  </si>
  <si>
    <t>2043-44</t>
  </si>
  <si>
    <t>2044-45</t>
  </si>
  <si>
    <t>2045-46</t>
  </si>
  <si>
    <t>2046-47</t>
  </si>
  <si>
    <t>2047-48</t>
  </si>
  <si>
    <t>2048-49</t>
  </si>
  <si>
    <t>2049-50</t>
  </si>
  <si>
    <r>
      <t xml:space="preserve">Source: Infrastructure Australia 2024, </t>
    </r>
    <r>
      <rPr>
        <i/>
        <sz val="10"/>
        <rFont val="Arial"/>
        <family val="2"/>
      </rPr>
      <t>Valuing emissions for economic analysis: guidance note.</t>
    </r>
  </si>
  <si>
    <t>https://www.infrastructureaustralia.gov.au/publications/valuing-emissions-economic-analysis</t>
  </si>
  <si>
    <t>Figure 2.1 – It often takes years to reach a final decision for EPBC-referred projects</t>
  </si>
  <si>
    <t>Decision status at 12 November 2024 for projects referred to DCCEEW from 2018–2022</t>
  </si>
  <si>
    <t>Number of controlled actions (projects requiring approval)</t>
  </si>
  <si>
    <t>Projects with no decision by Nov 2024</t>
  </si>
  <si>
    <t>Projects with decision by Nov 2024</t>
  </si>
  <si>
    <r>
      <t xml:space="preserve">Source: Herbert Smith Freehills and Clean Energy Investor Group 2024, </t>
    </r>
    <r>
      <rPr>
        <i/>
        <sz val="10"/>
        <color theme="1"/>
        <rFont val="Arial"/>
        <family val="2"/>
      </rPr>
      <t>Delivering major clean energy projects: review of the EPBC Act for renewable energy projects in Queensland, New South Wales and Victoria.</t>
    </r>
  </si>
  <si>
    <t>https://www.ceig.org.au/wp-content/uploads/2024/12/HSF-x-CEIG-EPBC-Act-Report.pdf</t>
  </si>
  <si>
    <t>Figure 3.2 – Resilience investments in housing yield high returns</t>
  </si>
  <si>
    <t>Estimates of benefit–cost ratios for different resilience programs</t>
  </si>
  <si>
    <t>Category</t>
  </si>
  <si>
    <t>Program</t>
  </si>
  <si>
    <t>Benefit-cost ratio</t>
  </si>
  <si>
    <t>Source page number</t>
  </si>
  <si>
    <t>Flood</t>
  </si>
  <si>
    <t>House raising</t>
  </si>
  <si>
    <t>https://www.qra.qld.gov.au/sites/default/files/2024-06/Flood_Resilient_Building_Guidance_for_Queensland_Homes_February_2019%29.pdf</t>
  </si>
  <si>
    <t>Retrofitting for floods</t>
  </si>
  <si>
    <t xml:space="preserve">Wet flood proofing </t>
  </si>
  <si>
    <t>https://insurancecouncil.com.au/wp-content/uploads/2022/02/R_ICA_Resilience_Final_220218.pdf</t>
  </si>
  <si>
    <t>Cyclone</t>
  </si>
  <si>
    <t>Cyclone proofing</t>
  </si>
  <si>
    <t>Qld resilience investments</t>
  </si>
  <si>
    <t>https://resilientfuturesroundtable.com.au/wp-content/uploads/2023/04/RVI_QRA.pdf</t>
  </si>
  <si>
    <t>Local infrastructure fund</t>
  </si>
  <si>
    <t>Bushfire</t>
  </si>
  <si>
    <t>Retrofitting for bushfires</t>
  </si>
  <si>
    <t>https://nibs.org/wp-content/uploads/2025/04/NIBS_MMC_MitigationSaves_2019.pdf</t>
  </si>
  <si>
    <r>
      <t xml:space="preserve">Source: Finity Consulting 2022, </t>
    </r>
    <r>
      <rPr>
        <i/>
        <sz val="10"/>
        <color theme="1"/>
        <rFont val="Arial"/>
        <family val="2"/>
      </rPr>
      <t>Reaping the rewards of resilience;</t>
    </r>
    <r>
      <rPr>
        <sz val="10"/>
        <color theme="1"/>
        <rFont val="Arial"/>
        <family val="2"/>
      </rPr>
      <t xml:space="preserve"> Resilience Valuation Initiative 2023, </t>
    </r>
    <r>
      <rPr>
        <i/>
        <sz val="10"/>
        <color theme="1"/>
        <rFont val="Arial"/>
        <family val="2"/>
      </rPr>
      <t>Queensland Reconstruction Authority cost-benefit analysis;</t>
    </r>
    <r>
      <rPr>
        <sz val="10"/>
        <color theme="1"/>
        <rFont val="Arial"/>
        <family val="2"/>
      </rPr>
      <t xml:space="preserve"> Queensland Reconstruction Authority 2019, </t>
    </r>
    <r>
      <rPr>
        <i/>
        <sz val="10"/>
        <color theme="1"/>
        <rFont val="Arial"/>
        <family val="2"/>
      </rPr>
      <t>Flood resilient building guidance for Queensland homes;</t>
    </r>
    <r>
      <rPr>
        <sz val="10"/>
        <color theme="1"/>
        <rFont val="Arial"/>
        <family val="2"/>
      </rPr>
      <t xml:space="preserve"> US National Institute of Building 
Sciences 2019, </t>
    </r>
    <r>
      <rPr>
        <i/>
        <sz val="10"/>
        <color theme="1"/>
        <rFont val="Arial"/>
        <family val="2"/>
      </rPr>
      <t>Natural hazard mitigation saves.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</si>
</sst>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%"/>
  </numFmts>
  <fonts count="12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1"/>
    <xf numFmtId="0" fontId="3" fillId="0" borderId="0" xfId="0" applyFont="1"/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/>
    <xf numFmtId="166" fontId="0" fillId="0" borderId="0" xfId="2" applyNumberFormat="1" applyFont="1"/>
    <xf numFmtId="0" fontId="9" fillId="0" borderId="0" xfId="0" applyFont="1"/>
    <xf numFmtId="0" fontId="6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8" fillId="0" borderId="3" xfId="0" applyFont="1" applyBorder="1"/>
    <xf numFmtId="164" fontId="0" fillId="0" borderId="4" xfId="0" applyNumberFormat="1" applyBorder="1"/>
    <xf numFmtId="0" fontId="0" fillId="0" borderId="5" xfId="0" applyBorder="1"/>
    <xf numFmtId="164" fontId="0" fillId="0" borderId="6" xfId="0" applyNumberFormat="1" applyBorder="1"/>
    <xf numFmtId="0" fontId="0" fillId="0" borderId="7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164" fontId="0" fillId="0" borderId="0" xfId="0" applyNumberFormat="1" applyAlignment="1">
      <alignment wrapText="1"/>
    </xf>
    <xf numFmtId="164" fontId="8" fillId="0" borderId="4" xfId="0" applyNumberFormat="1" applyFont="1" applyBorder="1" applyAlignment="1">
      <alignment wrapText="1"/>
    </xf>
    <xf numFmtId="164" fontId="0" fillId="0" borderId="4" xfId="0" applyNumberFormat="1" applyBorder="1" applyAlignment="1">
      <alignment wrapText="1"/>
    </xf>
    <xf numFmtId="0" fontId="8" fillId="0" borderId="5" xfId="0" applyFont="1" applyBorder="1"/>
    <xf numFmtId="164" fontId="0" fillId="0" borderId="8" xfId="0" applyNumberFormat="1" applyBorder="1" applyAlignment="1">
      <alignment wrapText="1"/>
    </xf>
    <xf numFmtId="164" fontId="0" fillId="0" borderId="6" xfId="0" applyNumberFormat="1" applyBorder="1" applyAlignment="1">
      <alignment wrapText="1"/>
    </xf>
    <xf numFmtId="0" fontId="0" fillId="0" borderId="8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wrapText="1"/>
    </xf>
    <xf numFmtId="0" fontId="4" fillId="0" borderId="0" xfId="1" applyBorder="1"/>
    <xf numFmtId="0" fontId="4" fillId="0" borderId="8" xfId="1" applyBorder="1"/>
    <xf numFmtId="164" fontId="0" fillId="0" borderId="0" xfId="0" applyNumberFormat="1"/>
    <xf numFmtId="166" fontId="0" fillId="0" borderId="4" xfId="2" applyNumberFormat="1" applyFont="1" applyBorder="1"/>
    <xf numFmtId="164" fontId="0" fillId="0" borderId="8" xfId="0" applyNumberFormat="1" applyBorder="1"/>
    <xf numFmtId="166" fontId="0" fillId="0" borderId="6" xfId="2" applyNumberFormat="1" applyFont="1" applyBorder="1"/>
    <xf numFmtId="0" fontId="8" fillId="0" borderId="3" xfId="0" applyFont="1" applyBorder="1" applyAlignment="1">
      <alignment wrapText="1"/>
    </xf>
    <xf numFmtId="9" fontId="0" fillId="0" borderId="4" xfId="2" applyFont="1" applyBorder="1" applyAlignment="1">
      <alignment wrapText="1"/>
    </xf>
    <xf numFmtId="9" fontId="0" fillId="0" borderId="6" xfId="2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0" fillId="0" borderId="3" xfId="0" applyBorder="1" applyAlignment="1">
      <alignment wrapText="1"/>
    </xf>
    <xf numFmtId="166" fontId="0" fillId="0" borderId="4" xfId="2" applyNumberFormat="1" applyFont="1" applyBorder="1" applyAlignment="1">
      <alignment wrapText="1"/>
    </xf>
    <xf numFmtId="0" fontId="0" fillId="0" borderId="6" xfId="0" applyBorder="1" applyAlignment="1">
      <alignment wrapText="1"/>
    </xf>
    <xf numFmtId="0" fontId="10" fillId="0" borderId="0" xfId="1" applyFont="1"/>
    <xf numFmtId="0" fontId="0" fillId="0" borderId="9" xfId="0" applyBorder="1"/>
    <xf numFmtId="0" fontId="8" fillId="0" borderId="11" xfId="0" applyFont="1" applyBorder="1" applyAlignment="1">
      <alignment wrapText="1"/>
    </xf>
    <xf numFmtId="0" fontId="8" fillId="0" borderId="10" xfId="0" applyFont="1" applyBorder="1" applyAlignment="1">
      <alignment wrapText="1"/>
    </xf>
    <xf numFmtId="165" fontId="0" fillId="0" borderId="0" xfId="0" applyNumberFormat="1"/>
    <xf numFmtId="3" fontId="8" fillId="0" borderId="3" xfId="0" applyNumberFormat="1" applyFont="1" applyBorder="1"/>
    <xf numFmtId="165" fontId="0" fillId="0" borderId="8" xfId="0" applyNumberFormat="1" applyBorder="1"/>
    <xf numFmtId="0" fontId="0" fillId="0" borderId="10" xfId="0" applyBorder="1"/>
    <xf numFmtId="0" fontId="0" fillId="0" borderId="10" xfId="0" applyBorder="1" applyAlignment="1">
      <alignment wrapText="1"/>
    </xf>
    <xf numFmtId="0" fontId="0" fillId="0" borderId="11" xfId="0" applyBorder="1"/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0" fontId="8" fillId="0" borderId="9" xfId="0" applyFont="1" applyBorder="1"/>
    <xf numFmtId="0" fontId="8" fillId="0" borderId="11" xfId="0" applyFont="1" applyBorder="1"/>
    <xf numFmtId="0" fontId="8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0" xfId="0" quotePrefix="1"/>
    <xf numFmtId="0" fontId="4" fillId="0" borderId="0" xfId="1" applyFill="1"/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161925</xdr:rowOff>
    </xdr:from>
    <xdr:to>
      <xdr:col>2</xdr:col>
      <xdr:colOff>397386</xdr:colOff>
      <xdr:row>0</xdr:row>
      <xdr:rowOff>527686</xdr:rowOff>
    </xdr:to>
    <xdr:pic>
      <xdr:nvPicPr>
        <xdr:cNvPr id="4" name="Picture 3" descr="Australian Government Productivity Commission logo">
          <a:extLst>
            <a:ext uri="{FF2B5EF4-FFF2-40B4-BE49-F238E27FC236}">
              <a16:creationId xmlns:a16="http://schemas.microsoft.com/office/drawing/2014/main" id="{F61E1EB3-77B5-46D9-B219-2DC349D2A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61925"/>
          <a:ext cx="1511811" cy="3657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ProdCommTheme-new">
  <a:themeElements>
    <a:clrScheme name="PC colour themeNew">
      <a:dk1>
        <a:sysClr val="windowText" lastClr="000000"/>
      </a:dk1>
      <a:lt1>
        <a:sysClr val="window" lastClr="FFFFFF"/>
      </a:lt1>
      <a:dk2>
        <a:srgbClr val="66BCDB"/>
      </a:dk2>
      <a:lt2>
        <a:srgbClr val="265A9A"/>
      </a:lt2>
      <a:accent1>
        <a:srgbClr val="78A22F"/>
      </a:accent1>
      <a:accent2>
        <a:srgbClr val="4D7028"/>
      </a:accent2>
      <a:accent3>
        <a:srgbClr val="F4B123"/>
      </a:accent3>
      <a:accent4>
        <a:srgbClr val="F15A25"/>
      </a:accent4>
      <a:accent5>
        <a:srgbClr val="A52828"/>
      </a:accent5>
      <a:accent6>
        <a:srgbClr val="8956A3"/>
      </a:accent6>
      <a:hlink>
        <a:srgbClr val="000000"/>
      </a:hlink>
      <a:folHlink>
        <a:srgbClr val="BFBFBF"/>
      </a:folHlink>
    </a:clrScheme>
    <a:fontScheme name="PC fonts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c.gov.au/inquiries/current/net-zero/interim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.bin"/><Relationship Id="rId3" Type="http://schemas.openxmlformats.org/officeDocument/2006/relationships/hyperlink" Target="https://insurancecouncil.com.au/wp-content/uploads/2022/02/R_ICA_Resilience_Final_220218.pdf" TargetMode="External"/><Relationship Id="rId7" Type="http://schemas.openxmlformats.org/officeDocument/2006/relationships/hyperlink" Target="https://nibs.org/wp-content/uploads/2025/04/NIBS_MMC_MitigationSaves_2019.pdf" TargetMode="External"/><Relationship Id="rId2" Type="http://schemas.openxmlformats.org/officeDocument/2006/relationships/hyperlink" Target="https://insurancecouncil.com.au/wp-content/uploads/2022/02/R_ICA_Resilience_Final_220218.pdf" TargetMode="External"/><Relationship Id="rId1" Type="http://schemas.openxmlformats.org/officeDocument/2006/relationships/hyperlink" Target="https://insurancecouncil.com.au/wp-content/uploads/2022/02/R_ICA_Resilience_Final_220218.pdf" TargetMode="External"/><Relationship Id="rId6" Type="http://schemas.openxmlformats.org/officeDocument/2006/relationships/hyperlink" Target="https://www.qra.qld.gov.au/sites/default/files/2024-06/Flood_Resilient_Building_Guidance_for_Queensland_Homes_February_2019%29.pdf" TargetMode="External"/><Relationship Id="rId5" Type="http://schemas.openxmlformats.org/officeDocument/2006/relationships/hyperlink" Target="https://www.qra.qld.gov.au/sites/default/files/2024-06/Flood_Resilient_Building_Guidance_for_Queensland_Homes_February_2019%29.pdf" TargetMode="External"/><Relationship Id="rId4" Type="http://schemas.openxmlformats.org/officeDocument/2006/relationships/hyperlink" Target="https://resilientfuturesroundtable.com.au/wp-content/uploads/2023/04/RVI_QRA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cceew.gov.au/sites/default/files/documents/australias-emissions-projections-2024.pdf" TargetMode="External"/><Relationship Id="rId2" Type="http://schemas.openxmlformats.org/officeDocument/2006/relationships/hyperlink" Target="https://www.dcceew.gov.au/climate-change/publications/national-greenhouse-gas-inventory-quarterly-updates" TargetMode="External"/><Relationship Id="rId1" Type="http://schemas.openxmlformats.org/officeDocument/2006/relationships/hyperlink" Target="https://cer.gov.au/markets/reports-and-data/safeguard-data/2023-24-baselines-and-emissions-data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bitre.gov.au/publications/2024/australian-infrastructure-and-transport-statistics-yearbook-2024/transport-energy-environmen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cer.gov.au/markets/reports-and-data/safeguard-data/2023-24-baselines-and-emissions-data" TargetMode="External"/><Relationship Id="rId1" Type="http://schemas.openxmlformats.org/officeDocument/2006/relationships/hyperlink" Target="https://www.bitre.gov.au/publications/2024/australian-infrastructure-and-transport-statistics-yearbook-2024/transport-energy-environment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to.gov.au/businesses-and-organisations/income-deductions-and-concessions/incentives-and-concessions/fuel-schemes/fuel-tax-credits-business/rates-business/from-1-july-2025-to-30-june-2026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infrastructureaustralia.gov.au/publications/valuing-emissions-economic-analysis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ceig.org.au/wp-content/uploads/2024/12/HSF-x-CEIG-EPBC-Act-Repor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</sheetPr>
  <dimension ref="A1:D8"/>
  <sheetViews>
    <sheetView showGridLines="0" tabSelected="1" zoomScale="80" zoomScaleNormal="80" workbookViewId="0"/>
  </sheetViews>
  <sheetFormatPr defaultColWidth="9.28515625" defaultRowHeight="12.75" x14ac:dyDescent="0.2"/>
  <sheetData>
    <row r="1" spans="1:4" ht="54.75" customHeight="1" x14ac:dyDescent="0.2"/>
    <row r="2" spans="1:4" ht="15.75" x14ac:dyDescent="0.25">
      <c r="A2" s="2" t="s">
        <v>0</v>
      </c>
    </row>
    <row r="3" spans="1:4" ht="15.75" x14ac:dyDescent="0.25">
      <c r="A3" s="2"/>
    </row>
    <row r="4" spans="1:4" x14ac:dyDescent="0.2">
      <c r="A4" t="s">
        <v>1</v>
      </c>
    </row>
    <row r="6" spans="1:4" x14ac:dyDescent="0.2">
      <c r="A6" t="s">
        <v>2</v>
      </c>
    </row>
    <row r="8" spans="1:4" x14ac:dyDescent="0.2">
      <c r="A8" t="s">
        <v>3</v>
      </c>
      <c r="D8" s="3" t="s">
        <v>4</v>
      </c>
    </row>
  </sheetData>
  <hyperlinks>
    <hyperlink ref="D8" r:id="rId1" xr:uid="{8D5503C3-163B-4584-A0E4-D7F073683DCE}"/>
  </hyperlinks>
  <pageMargins left="0.7" right="0.7" top="0.75" bottom="0.75" header="0.3" footer="0.3"/>
  <pageSetup paperSize="9" orientation="portrait" r:id="rId2"/>
  <headerFooter>
    <oddHeader>&amp;C&amp;"Calibri"&amp;12&amp;K000000  OFFICIAL&amp;1#_x000D_</oddHead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E32D6-7719-44A4-AA76-A7B9A4740212}">
  <dimension ref="A1:H13"/>
  <sheetViews>
    <sheetView showGridLines="0" zoomScaleNormal="100" workbookViewId="0"/>
  </sheetViews>
  <sheetFormatPr defaultRowHeight="12.75" x14ac:dyDescent="0.2"/>
  <cols>
    <col min="1" max="1" width="38.28515625" customWidth="1"/>
    <col min="2" max="2" width="23.28515625" customWidth="1"/>
    <col min="3" max="3" width="21.85546875" customWidth="1"/>
    <col min="4" max="4" width="70.28515625" customWidth="1"/>
    <col min="5" max="5" width="21.28515625" customWidth="1"/>
  </cols>
  <sheetData>
    <row r="1" spans="1:8" x14ac:dyDescent="0.2">
      <c r="A1" s="1" t="s">
        <v>153</v>
      </c>
    </row>
    <row r="2" spans="1:8" x14ac:dyDescent="0.2">
      <c r="A2" t="s">
        <v>154</v>
      </c>
    </row>
    <row r="4" spans="1:8" x14ac:dyDescent="0.2">
      <c r="A4" s="54" t="s">
        <v>155</v>
      </c>
      <c r="B4" s="55" t="s">
        <v>156</v>
      </c>
      <c r="C4" s="55" t="s">
        <v>157</v>
      </c>
      <c r="D4" s="55" t="s">
        <v>49</v>
      </c>
      <c r="E4" s="56" t="s">
        <v>158</v>
      </c>
    </row>
    <row r="5" spans="1:8" x14ac:dyDescent="0.2">
      <c r="A5" s="12" t="s">
        <v>159</v>
      </c>
      <c r="B5" t="s">
        <v>160</v>
      </c>
      <c r="C5">
        <v>2.9</v>
      </c>
      <c r="D5" s="31" t="s">
        <v>161</v>
      </c>
      <c r="E5" s="13">
        <v>121</v>
      </c>
      <c r="F5" s="1"/>
      <c r="G5" s="1"/>
      <c r="H5" s="1"/>
    </row>
    <row r="6" spans="1:8" x14ac:dyDescent="0.2">
      <c r="A6" s="12" t="s">
        <v>159</v>
      </c>
      <c r="B6" t="s">
        <v>162</v>
      </c>
      <c r="C6">
        <v>2.6</v>
      </c>
      <c r="D6" s="31" t="s">
        <v>161</v>
      </c>
      <c r="E6" s="13">
        <v>120</v>
      </c>
    </row>
    <row r="7" spans="1:8" x14ac:dyDescent="0.2">
      <c r="A7" s="12" t="s">
        <v>159</v>
      </c>
      <c r="B7" t="s">
        <v>163</v>
      </c>
      <c r="C7">
        <v>8.6999999999999993</v>
      </c>
      <c r="D7" s="31" t="s">
        <v>164</v>
      </c>
      <c r="E7" s="13">
        <v>6</v>
      </c>
    </row>
    <row r="8" spans="1:8" x14ac:dyDescent="0.2">
      <c r="A8" s="12" t="s">
        <v>165</v>
      </c>
      <c r="B8" t="s">
        <v>166</v>
      </c>
      <c r="C8">
        <v>8.9</v>
      </c>
      <c r="D8" s="31" t="s">
        <v>164</v>
      </c>
      <c r="E8" s="13">
        <v>6</v>
      </c>
    </row>
    <row r="9" spans="1:8" x14ac:dyDescent="0.2">
      <c r="A9" s="12" t="s">
        <v>84</v>
      </c>
      <c r="B9" t="s">
        <v>167</v>
      </c>
      <c r="C9">
        <v>2.9</v>
      </c>
      <c r="D9" s="31" t="s">
        <v>168</v>
      </c>
      <c r="E9" s="13">
        <v>3</v>
      </c>
    </row>
    <row r="10" spans="1:8" x14ac:dyDescent="0.2">
      <c r="A10" s="12" t="s">
        <v>84</v>
      </c>
      <c r="B10" t="s">
        <v>169</v>
      </c>
      <c r="C10">
        <v>1</v>
      </c>
      <c r="D10" s="31" t="s">
        <v>164</v>
      </c>
      <c r="E10" s="13">
        <v>5</v>
      </c>
    </row>
    <row r="11" spans="1:8" x14ac:dyDescent="0.2">
      <c r="A11" s="16" t="s">
        <v>170</v>
      </c>
      <c r="B11" s="27" t="s">
        <v>171</v>
      </c>
      <c r="C11" s="27">
        <v>2</v>
      </c>
      <c r="D11" s="32" t="s">
        <v>172</v>
      </c>
      <c r="E11" s="28">
        <v>2</v>
      </c>
    </row>
    <row r="13" spans="1:8" x14ac:dyDescent="0.2">
      <c r="A13" t="s">
        <v>173</v>
      </c>
    </row>
  </sheetData>
  <hyperlinks>
    <hyperlink ref="D8" r:id="rId1" xr:uid="{A45374D6-321F-4E9B-A9FE-B6E64AE183C6}"/>
    <hyperlink ref="D10" r:id="rId2" xr:uid="{6B00D9D6-A831-44BA-A5DD-F3F2ECA8125A}"/>
    <hyperlink ref="D7" r:id="rId3" xr:uid="{B8103959-4415-47DA-ABCB-CD5B943791C2}"/>
    <hyperlink ref="D9" r:id="rId4" xr:uid="{49019154-62A1-4F6F-9112-76F63513EF0B}"/>
    <hyperlink ref="D6" r:id="rId5" xr:uid="{7425E043-0C37-441F-8C49-83BD320DC80B}"/>
    <hyperlink ref="D5" r:id="rId6" xr:uid="{863DF1E7-4743-4334-A223-EB635396CD2C}"/>
    <hyperlink ref="D11" r:id="rId7" xr:uid="{4D626D44-F7C6-4A74-819A-9F73D496C63F}"/>
  </hyperlinks>
  <pageMargins left="0.7" right="0.7" top="0.75" bottom="0.75" header="0.3" footer="0.3"/>
  <pageSetup paperSize="9" orientation="portrait" r:id="rId8"/>
  <headerFooter>
    <oddHeader>&amp;C&amp;"Calibri"&amp;12&amp;K000000  OFFICIAL&amp;1#_x000D_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3277C-7EA0-4C9D-B7FB-0186E4D75225}">
  <sheetPr>
    <tabColor theme="2" tint="0.79998168889431442"/>
  </sheetPr>
  <dimension ref="A1:C14"/>
  <sheetViews>
    <sheetView showGridLines="0" workbookViewId="0">
      <selection activeCell="J25" sqref="J25"/>
    </sheetView>
  </sheetViews>
  <sheetFormatPr defaultRowHeight="12.75" x14ac:dyDescent="0.2"/>
  <cols>
    <col min="1" max="1" width="11.5703125" customWidth="1"/>
  </cols>
  <sheetData>
    <row r="1" spans="1:3" ht="15.75" x14ac:dyDescent="0.25">
      <c r="A1" s="2" t="s">
        <v>5</v>
      </c>
    </row>
    <row r="2" spans="1:3" x14ac:dyDescent="0.2">
      <c r="A2" s="4"/>
      <c r="B2" s="4"/>
      <c r="C2" s="4"/>
    </row>
    <row r="4" spans="1:3" x14ac:dyDescent="0.2">
      <c r="A4" s="1" t="s">
        <v>6</v>
      </c>
      <c r="B4" s="1" t="s">
        <v>7</v>
      </c>
    </row>
    <row r="5" spans="1:3" x14ac:dyDescent="0.2">
      <c r="A5" s="62" t="s">
        <v>8</v>
      </c>
      <c r="B5" t="s">
        <v>9</v>
      </c>
    </row>
    <row r="6" spans="1:3" x14ac:dyDescent="0.2">
      <c r="A6" s="44" t="s">
        <v>10</v>
      </c>
      <c r="B6" t="s">
        <v>11</v>
      </c>
    </row>
    <row r="7" spans="1:3" x14ac:dyDescent="0.2">
      <c r="A7" s="44" t="s">
        <v>12</v>
      </c>
      <c r="B7" t="s">
        <v>13</v>
      </c>
    </row>
    <row r="8" spans="1:3" x14ac:dyDescent="0.2">
      <c r="A8" s="44" t="s">
        <v>14</v>
      </c>
      <c r="B8" t="s">
        <v>15</v>
      </c>
    </row>
    <row r="9" spans="1:3" x14ac:dyDescent="0.2">
      <c r="A9" s="44" t="s">
        <v>16</v>
      </c>
      <c r="B9" t="s">
        <v>17</v>
      </c>
    </row>
    <row r="10" spans="1:3" x14ac:dyDescent="0.2">
      <c r="A10" s="44" t="s">
        <v>18</v>
      </c>
      <c r="B10" t="s">
        <v>19</v>
      </c>
    </row>
    <row r="11" spans="1:3" x14ac:dyDescent="0.2">
      <c r="A11" s="62" t="s">
        <v>20</v>
      </c>
      <c r="B11" t="s">
        <v>21</v>
      </c>
    </row>
    <row r="12" spans="1:3" x14ac:dyDescent="0.2">
      <c r="A12" s="62" t="s">
        <v>22</v>
      </c>
      <c r="B12" t="s">
        <v>23</v>
      </c>
    </row>
    <row r="13" spans="1:3" x14ac:dyDescent="0.2">
      <c r="A13" s="6"/>
    </row>
    <row r="14" spans="1:3" x14ac:dyDescent="0.2">
      <c r="A14" s="6"/>
    </row>
  </sheetData>
  <hyperlinks>
    <hyperlink ref="A11" location="'Figure 2.1'!A1" display="Figure 2.1" xr:uid="{03E4D889-76F3-495A-BDEA-D5AC190259E9}"/>
    <hyperlink ref="A5" location="'Table 1.1'!A1" display="Table 1.1" xr:uid="{766BDB49-EC28-4609-9CF7-296DD51F717F}"/>
    <hyperlink ref="A12" location="'Figure 3.2'!A1" display="Figure 3.2" xr:uid="{66842663-FE4A-4253-B7CC-E4276DBE0C54}"/>
    <hyperlink ref="A6" location="'Table 1.2'!A1" display="Table 1.2" xr:uid="{E45B8822-ABC4-4504-B6A5-840C9D44A6E1}"/>
    <hyperlink ref="A7" location="'Table 1.3'!A1" display="Table 1.3" xr:uid="{A9512ED4-21AE-4BEC-AEF5-8F4D89C832BC}"/>
    <hyperlink ref="A8" location="'Figure 1.2'!A1" display="Figure 1.2" xr:uid="{5A37A4DD-74EC-40FF-86D6-F1D9EE51D714}"/>
    <hyperlink ref="A9" location="'Table 1.4'!A1" display="Table 1.4" xr:uid="{94D20B3B-E77B-42DE-9697-95522F454B8F}"/>
    <hyperlink ref="A10" location="'Figure 1.4'!A1" display="Figure 1.4" xr:uid="{7EE2B88C-9AFB-4F16-BF4E-6F0BAD2898B2}"/>
  </hyperlinks>
  <pageMargins left="0.7" right="0.7" top="0.75" bottom="0.75" header="0.3" footer="0.3"/>
  <pageSetup paperSize="9" orientation="portrait" r:id="rId1"/>
  <headerFooter>
    <oddHeader>&amp;C&amp;"Calibri"&amp;12&amp;K000000  OFFICIAL&amp;1#_x000D_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4"/>
  <sheetViews>
    <sheetView showGridLines="0" zoomScaleNormal="100" workbookViewId="0"/>
  </sheetViews>
  <sheetFormatPr defaultRowHeight="12.75" x14ac:dyDescent="0.2"/>
  <cols>
    <col min="1" max="1" width="35.7109375" customWidth="1"/>
    <col min="2" max="2" width="32.42578125" customWidth="1"/>
    <col min="3" max="3" width="33.28515625" customWidth="1"/>
    <col min="4" max="6" width="15.7109375" customWidth="1"/>
    <col min="7" max="7" width="16.7109375" customWidth="1"/>
    <col min="8" max="8" width="13.28515625" customWidth="1"/>
    <col min="10" max="10" width="14.7109375" customWidth="1"/>
    <col min="11" max="11" width="8.7109375" customWidth="1"/>
    <col min="16" max="16" width="13.85546875" customWidth="1"/>
  </cols>
  <sheetData>
    <row r="1" spans="1:3" x14ac:dyDescent="0.2">
      <c r="A1" s="1" t="s">
        <v>24</v>
      </c>
    </row>
    <row r="3" spans="1:3" x14ac:dyDescent="0.2">
      <c r="A3" s="10" t="s">
        <v>25</v>
      </c>
      <c r="B3" s="18"/>
      <c r="C3" s="19"/>
    </row>
    <row r="4" spans="1:3" x14ac:dyDescent="0.2">
      <c r="A4" s="12"/>
      <c r="C4" s="13"/>
    </row>
    <row r="5" spans="1:3" x14ac:dyDescent="0.2">
      <c r="A5" s="45" t="s">
        <v>26</v>
      </c>
      <c r="B5" s="47" t="s">
        <v>27</v>
      </c>
      <c r="C5" s="46" t="s">
        <v>28</v>
      </c>
    </row>
    <row r="6" spans="1:3" x14ac:dyDescent="0.2">
      <c r="A6" s="37" t="s">
        <v>29</v>
      </c>
      <c r="B6" s="21">
        <f>B12</f>
        <v>126.61</v>
      </c>
      <c r="C6" s="38">
        <f>B6/D33</f>
        <v>0.80263031906287952</v>
      </c>
    </row>
    <row r="7" spans="1:3" x14ac:dyDescent="0.2">
      <c r="A7" s="24" t="s">
        <v>30</v>
      </c>
      <c r="B7" s="25">
        <f>D33-B12</f>
        <v>31.133854166666666</v>
      </c>
      <c r="C7" s="39">
        <f>B7/D33</f>
        <v>0.19736968093712051</v>
      </c>
    </row>
    <row r="9" spans="1:3" x14ac:dyDescent="0.2">
      <c r="A9" s="10" t="s">
        <v>31</v>
      </c>
      <c r="B9" s="19"/>
    </row>
    <row r="10" spans="1:3" x14ac:dyDescent="0.2">
      <c r="A10" s="12"/>
      <c r="B10" s="20"/>
    </row>
    <row r="11" spans="1:3" x14ac:dyDescent="0.2">
      <c r="A11" s="45" t="s">
        <v>32</v>
      </c>
      <c r="B11" s="46" t="s">
        <v>27</v>
      </c>
    </row>
    <row r="12" spans="1:3" x14ac:dyDescent="0.2">
      <c r="A12" s="14" t="s">
        <v>33</v>
      </c>
      <c r="B12" s="23">
        <v>126.61</v>
      </c>
    </row>
    <row r="13" spans="1:3" x14ac:dyDescent="0.2">
      <c r="A13" s="14" t="s">
        <v>34</v>
      </c>
      <c r="B13" s="23">
        <v>9.86</v>
      </c>
      <c r="C13" s="5"/>
    </row>
    <row r="14" spans="1:3" x14ac:dyDescent="0.2">
      <c r="A14" s="14" t="s">
        <v>35</v>
      </c>
      <c r="B14" s="23">
        <v>0.28000000000000003</v>
      </c>
      <c r="C14" s="5"/>
    </row>
    <row r="15" spans="1:3" x14ac:dyDescent="0.2">
      <c r="A15" s="24" t="s">
        <v>36</v>
      </c>
      <c r="B15" s="26">
        <v>136.75</v>
      </c>
      <c r="C15" s="5"/>
    </row>
    <row r="16" spans="1:3" x14ac:dyDescent="0.2">
      <c r="C16" s="5"/>
    </row>
    <row r="17" spans="1:12" x14ac:dyDescent="0.2">
      <c r="A17" s="6" t="s">
        <v>37</v>
      </c>
      <c r="C17" s="5"/>
    </row>
    <row r="18" spans="1:12" x14ac:dyDescent="0.2">
      <c r="A18" s="3" t="s">
        <v>38</v>
      </c>
      <c r="C18" s="5"/>
      <c r="J18" s="5"/>
      <c r="K18" s="5"/>
      <c r="L18" s="5"/>
    </row>
    <row r="19" spans="1:12" x14ac:dyDescent="0.2">
      <c r="C19" s="5"/>
      <c r="J19" s="5"/>
      <c r="K19" s="5"/>
      <c r="L19" s="5"/>
    </row>
    <row r="20" spans="1:12" x14ac:dyDescent="0.2">
      <c r="A20" s="10" t="s">
        <v>39</v>
      </c>
      <c r="B20" s="18"/>
      <c r="C20" s="19"/>
    </row>
    <row r="21" spans="1:12" x14ac:dyDescent="0.2">
      <c r="A21" s="41"/>
      <c r="B21" s="5"/>
      <c r="C21" s="20"/>
    </row>
    <row r="22" spans="1:12" ht="13.5" customHeight="1" x14ac:dyDescent="0.2">
      <c r="A22" s="60" t="s">
        <v>40</v>
      </c>
      <c r="B22" s="47" t="s">
        <v>41</v>
      </c>
      <c r="C22" s="46" t="s">
        <v>42</v>
      </c>
    </row>
    <row r="23" spans="1:12" x14ac:dyDescent="0.2">
      <c r="A23" s="37" t="s">
        <v>43</v>
      </c>
      <c r="B23" s="5">
        <v>17</v>
      </c>
      <c r="C23" s="42">
        <f>B23/B25</f>
        <v>0.17708333333333334</v>
      </c>
    </row>
    <row r="24" spans="1:12" x14ac:dyDescent="0.2">
      <c r="A24" s="37" t="s">
        <v>44</v>
      </c>
      <c r="B24" s="5">
        <v>79</v>
      </c>
      <c r="C24" s="42">
        <f>B24/B25</f>
        <v>0.82291666666666663</v>
      </c>
    </row>
    <row r="25" spans="1:12" x14ac:dyDescent="0.2">
      <c r="A25" s="40" t="s">
        <v>36</v>
      </c>
      <c r="B25" s="30">
        <v>96</v>
      </c>
      <c r="C25" s="43"/>
    </row>
    <row r="26" spans="1:12" ht="16.899999999999999" customHeight="1" x14ac:dyDescent="0.2">
      <c r="A26" s="5"/>
      <c r="B26" s="5"/>
      <c r="C26" s="5"/>
    </row>
    <row r="27" spans="1:12" x14ac:dyDescent="0.2">
      <c r="A27" s="6" t="s">
        <v>45</v>
      </c>
      <c r="B27" s="5"/>
      <c r="C27" s="5"/>
    </row>
    <row r="28" spans="1:12" x14ac:dyDescent="0.2">
      <c r="A28" s="3" t="s">
        <v>46</v>
      </c>
      <c r="B28" s="5"/>
      <c r="C28" s="5"/>
    </row>
    <row r="30" spans="1:12" x14ac:dyDescent="0.2">
      <c r="A30" s="10" t="s">
        <v>47</v>
      </c>
      <c r="B30" s="19"/>
      <c r="C30" s="10" t="s">
        <v>48</v>
      </c>
      <c r="D30" s="18"/>
      <c r="E30" s="11"/>
    </row>
    <row r="31" spans="1:12" x14ac:dyDescent="0.2">
      <c r="A31" s="41"/>
      <c r="B31" s="20"/>
      <c r="C31" s="12"/>
      <c r="D31" s="5"/>
      <c r="E31" s="13"/>
    </row>
    <row r="32" spans="1:12" ht="25.5" x14ac:dyDescent="0.2">
      <c r="A32" s="60" t="s">
        <v>49</v>
      </c>
      <c r="B32" s="46" t="s">
        <v>27</v>
      </c>
      <c r="C32" s="45" t="s">
        <v>32</v>
      </c>
      <c r="D32" s="47" t="s">
        <v>27</v>
      </c>
      <c r="E32" s="46" t="s">
        <v>50</v>
      </c>
    </row>
    <row r="33" spans="1:5" x14ac:dyDescent="0.2">
      <c r="A33" s="37" t="s">
        <v>51</v>
      </c>
      <c r="B33" s="23">
        <v>152.54</v>
      </c>
      <c r="C33" s="14" t="s">
        <v>52</v>
      </c>
      <c r="D33" s="21">
        <f>B34*C24+B36+B37</f>
        <v>157.74385416666667</v>
      </c>
      <c r="E33" s="34">
        <f t="shared" ref="E33:E38" si="0">D33/$B$40</f>
        <v>0.30379757754923864</v>
      </c>
    </row>
    <row r="34" spans="1:5" x14ac:dyDescent="0.2">
      <c r="A34" s="37" t="s">
        <v>53</v>
      </c>
      <c r="B34" s="23">
        <v>97.39</v>
      </c>
      <c r="C34" s="14" t="s">
        <v>51</v>
      </c>
      <c r="D34" s="21">
        <f>B33</f>
        <v>152.54</v>
      </c>
      <c r="E34" s="34">
        <f t="shared" si="0"/>
        <v>0.29377551806486402</v>
      </c>
    </row>
    <row r="35" spans="1:5" x14ac:dyDescent="0.2">
      <c r="A35" s="37" t="s">
        <v>34</v>
      </c>
      <c r="B35" s="23">
        <v>98.4</v>
      </c>
      <c r="C35" s="14" t="s">
        <v>34</v>
      </c>
      <c r="D35" s="21">
        <f>B35</f>
        <v>98.4</v>
      </c>
      <c r="E35" s="34">
        <f t="shared" si="0"/>
        <v>0.18950774208458518</v>
      </c>
    </row>
    <row r="36" spans="1:5" x14ac:dyDescent="0.2">
      <c r="A36" s="37" t="s">
        <v>54</v>
      </c>
      <c r="B36" s="23">
        <v>47.09</v>
      </c>
      <c r="C36" s="14" t="s">
        <v>55</v>
      </c>
      <c r="D36" s="21">
        <f>B38</f>
        <v>79.52</v>
      </c>
      <c r="E36" s="34">
        <f t="shared" si="0"/>
        <v>0.15314690701794931</v>
      </c>
    </row>
    <row r="37" spans="1:5" x14ac:dyDescent="0.2">
      <c r="A37" s="14" t="s">
        <v>56</v>
      </c>
      <c r="B37" s="23">
        <v>30.51</v>
      </c>
      <c r="C37" s="14" t="s">
        <v>57</v>
      </c>
      <c r="D37" s="21">
        <f>B34*C23</f>
        <v>17.246145833333333</v>
      </c>
      <c r="E37" s="34">
        <f t="shared" si="0"/>
        <v>3.3214208907891021E-2</v>
      </c>
    </row>
    <row r="38" spans="1:5" x14ac:dyDescent="0.2">
      <c r="A38" s="37" t="s">
        <v>58</v>
      </c>
      <c r="B38" s="23">
        <v>79.52</v>
      </c>
      <c r="C38" s="24" t="s">
        <v>35</v>
      </c>
      <c r="D38" s="25">
        <f>B39</f>
        <v>13.79</v>
      </c>
      <c r="E38" s="36">
        <f t="shared" si="0"/>
        <v>2.6558046375471843E-2</v>
      </c>
    </row>
    <row r="39" spans="1:5" x14ac:dyDescent="0.2">
      <c r="A39" s="37" t="s">
        <v>35</v>
      </c>
      <c r="B39" s="23">
        <v>13.79</v>
      </c>
      <c r="C39" s="5"/>
    </row>
    <row r="40" spans="1:5" x14ac:dyDescent="0.2">
      <c r="A40" s="40" t="s">
        <v>59</v>
      </c>
      <c r="B40" s="26">
        <f>SUM(B33:B39)</f>
        <v>519.24</v>
      </c>
      <c r="C40" s="5"/>
    </row>
    <row r="41" spans="1:5" x14ac:dyDescent="0.2">
      <c r="B41" s="5"/>
      <c r="C41" s="5"/>
    </row>
    <row r="42" spans="1:5" x14ac:dyDescent="0.2">
      <c r="A42" s="9" t="s">
        <v>60</v>
      </c>
      <c r="B42" s="5"/>
      <c r="C42" s="5"/>
    </row>
    <row r="43" spans="1:5" x14ac:dyDescent="0.2">
      <c r="A43" s="6" t="s">
        <v>61</v>
      </c>
      <c r="B43" s="5"/>
      <c r="C43" s="5"/>
    </row>
    <row r="44" spans="1:5" x14ac:dyDescent="0.2">
      <c r="A44" s="3" t="s">
        <v>62</v>
      </c>
      <c r="B44" s="5"/>
      <c r="C44" s="5"/>
    </row>
  </sheetData>
  <hyperlinks>
    <hyperlink ref="A18" r:id="rId1" xr:uid="{494F5FDA-F8B1-4233-B54D-6F04E37C7A1F}"/>
    <hyperlink ref="A44" r:id="rId2" xr:uid="{8777670C-1276-4010-A460-2052986A10F0}"/>
    <hyperlink ref="A28" r:id="rId3" xr:uid="{71E42BA7-61D1-4CF7-8C6B-8D57E32849D1}"/>
  </hyperlinks>
  <pageMargins left="0.7" right="0.7" top="0.75" bottom="0.75" header="0.3" footer="0.3"/>
  <pageSetup paperSize="9" orientation="portrait" r:id="rId4"/>
  <headerFooter>
    <oddHeader>&amp;C&amp;"Calibri"&amp;12&amp;K000000  OFFICIAL&amp;1#_x000D_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44611-6425-4AC5-9131-DB1FE39E000C}">
  <dimension ref="A1:D10"/>
  <sheetViews>
    <sheetView showGridLines="0" workbookViewId="0"/>
  </sheetViews>
  <sheetFormatPr defaultRowHeight="12.75" x14ac:dyDescent="0.2"/>
  <cols>
    <col min="1" max="1" width="18.28515625" customWidth="1"/>
    <col min="2" max="2" width="17.28515625" customWidth="1"/>
    <col min="3" max="3" width="26.28515625" customWidth="1"/>
    <col min="4" max="4" width="29.28515625" customWidth="1"/>
  </cols>
  <sheetData>
    <row r="1" spans="1:4" ht="14.65" customHeight="1" x14ac:dyDescent="0.2">
      <c r="A1" s="1" t="s">
        <v>63</v>
      </c>
    </row>
    <row r="3" spans="1:4" x14ac:dyDescent="0.2">
      <c r="A3" s="10" t="s">
        <v>64</v>
      </c>
      <c r="B3" s="29"/>
      <c r="C3" s="29"/>
      <c r="D3" s="11"/>
    </row>
    <row r="4" spans="1:4" x14ac:dyDescent="0.2">
      <c r="A4" s="12"/>
      <c r="D4" s="13"/>
    </row>
    <row r="5" spans="1:4" ht="34.9" customHeight="1" x14ac:dyDescent="0.2">
      <c r="A5" s="59" t="s">
        <v>65</v>
      </c>
      <c r="B5" s="47" t="s">
        <v>66</v>
      </c>
      <c r="C5" s="47" t="s">
        <v>67</v>
      </c>
      <c r="D5" s="46" t="s">
        <v>68</v>
      </c>
    </row>
    <row r="6" spans="1:4" x14ac:dyDescent="0.2">
      <c r="A6" s="49" t="s">
        <v>69</v>
      </c>
      <c r="B6">
        <v>267</v>
      </c>
      <c r="C6" s="48">
        <v>13.030277999999999</v>
      </c>
      <c r="D6" s="34">
        <v>2.5095022599425532E-2</v>
      </c>
    </row>
    <row r="7" spans="1:4" x14ac:dyDescent="0.2">
      <c r="A7" s="14" t="s">
        <v>70</v>
      </c>
      <c r="B7">
        <v>103</v>
      </c>
      <c r="C7" s="48">
        <v>7.3159720000000004</v>
      </c>
      <c r="D7" s="34">
        <v>1.4089836201250995E-2</v>
      </c>
    </row>
    <row r="8" spans="1:4" x14ac:dyDescent="0.2">
      <c r="A8" s="24" t="s">
        <v>71</v>
      </c>
      <c r="B8" s="27">
        <v>40</v>
      </c>
      <c r="C8" s="50">
        <v>3.5137109999999998</v>
      </c>
      <c r="D8" s="36">
        <v>6.7670587651967274E-3</v>
      </c>
    </row>
    <row r="10" spans="1:4" x14ac:dyDescent="0.2">
      <c r="A10" s="6" t="s">
        <v>72</v>
      </c>
    </row>
  </sheetData>
  <pageMargins left="0.7" right="0.7" top="0.75" bottom="0.75" header="0.3" footer="0.3"/>
  <pageSetup paperSize="9" orientation="portrait" r:id="rId1"/>
  <headerFooter>
    <oddHeader>&amp;C&amp;"Calibri"&amp;12&amp;K000000  OFFICIAL&amp;1#_x000D_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6BF63-6A51-4CE9-937E-DDB3326D539D}">
  <dimension ref="A1:C17"/>
  <sheetViews>
    <sheetView showGridLines="0" workbookViewId="0"/>
  </sheetViews>
  <sheetFormatPr defaultRowHeight="12.75" x14ac:dyDescent="0.2"/>
  <cols>
    <col min="1" max="1" width="21.28515625" customWidth="1"/>
    <col min="2" max="2" width="15.7109375" customWidth="1"/>
    <col min="3" max="3" width="13.28515625" customWidth="1"/>
  </cols>
  <sheetData>
    <row r="1" spans="1:3" x14ac:dyDescent="0.2">
      <c r="A1" s="1" t="s">
        <v>73</v>
      </c>
    </row>
    <row r="2" spans="1:3" x14ac:dyDescent="0.2">
      <c r="A2" t="s">
        <v>74</v>
      </c>
    </row>
    <row r="4" spans="1:3" x14ac:dyDescent="0.2">
      <c r="A4" s="10" t="s">
        <v>75</v>
      </c>
      <c r="B4" s="29"/>
      <c r="C4" s="11"/>
    </row>
    <row r="5" spans="1:3" x14ac:dyDescent="0.2">
      <c r="A5" s="12"/>
      <c r="C5" s="13"/>
    </row>
    <row r="6" spans="1:3" ht="25.5" x14ac:dyDescent="0.2">
      <c r="A6" s="45" t="s">
        <v>76</v>
      </c>
      <c r="B6" s="47" t="s">
        <v>27</v>
      </c>
      <c r="C6" s="58" t="s">
        <v>77</v>
      </c>
    </row>
    <row r="7" spans="1:3" x14ac:dyDescent="0.2">
      <c r="A7" s="14" t="s">
        <v>78</v>
      </c>
      <c r="B7" s="33">
        <v>42.393508987902784</v>
      </c>
      <c r="C7" s="34">
        <f t="shared" ref="C7:C13" ca="1" si="0">B7/$C$11</f>
        <v>0.41581314642649392</v>
      </c>
    </row>
    <row r="8" spans="1:3" x14ac:dyDescent="0.2">
      <c r="A8" s="14" t="s">
        <v>79</v>
      </c>
      <c r="B8" s="33">
        <v>18.62818698471316</v>
      </c>
      <c r="C8" s="34">
        <f t="shared" ca="1" si="0"/>
        <v>0.18271299609911884</v>
      </c>
    </row>
    <row r="9" spans="1:3" x14ac:dyDescent="0.2">
      <c r="A9" s="12" t="s">
        <v>80</v>
      </c>
      <c r="B9" s="33">
        <v>23.322863898194527</v>
      </c>
      <c r="C9" s="34">
        <f t="shared" ca="1" si="0"/>
        <v>0.22876033743638707</v>
      </c>
    </row>
    <row r="10" spans="1:3" x14ac:dyDescent="0.2">
      <c r="A10" s="12" t="s">
        <v>81</v>
      </c>
      <c r="B10" s="33">
        <v>9.4681151087699789</v>
      </c>
      <c r="C10" s="34">
        <f t="shared" ca="1" si="0"/>
        <v>9.2867206043956041E-2</v>
      </c>
    </row>
    <row r="11" spans="1:3" x14ac:dyDescent="0.2">
      <c r="A11" s="12" t="s">
        <v>82</v>
      </c>
      <c r="B11" s="33">
        <v>3.6643310394143733</v>
      </c>
      <c r="C11" s="34">
        <f t="shared" ca="1" si="0"/>
        <v>3.5941280998511939E-2</v>
      </c>
    </row>
    <row r="12" spans="1:3" x14ac:dyDescent="0.2">
      <c r="A12" s="12" t="s">
        <v>83</v>
      </c>
      <c r="B12" s="33">
        <v>1.6415381507246083</v>
      </c>
      <c r="C12" s="34">
        <f t="shared" ca="1" si="0"/>
        <v>1.6100888077623002E-2</v>
      </c>
    </row>
    <row r="13" spans="1:3" x14ac:dyDescent="0.2">
      <c r="A13" s="12" t="s">
        <v>84</v>
      </c>
      <c r="B13" s="33">
        <v>2.7471874228843967</v>
      </c>
      <c r="C13" s="34">
        <f t="shared" ca="1" si="0"/>
        <v>2.6945555425921884E-2</v>
      </c>
    </row>
    <row r="14" spans="1:3" x14ac:dyDescent="0.2">
      <c r="A14" s="16" t="s">
        <v>36</v>
      </c>
      <c r="B14" s="35">
        <v>101.95326759683624</v>
      </c>
      <c r="C14" s="36"/>
    </row>
    <row r="16" spans="1:3" x14ac:dyDescent="0.2">
      <c r="A16" s="6" t="s">
        <v>85</v>
      </c>
    </row>
    <row r="17" spans="1:1" x14ac:dyDescent="0.2">
      <c r="A17" s="3" t="s">
        <v>86</v>
      </c>
    </row>
  </sheetData>
  <hyperlinks>
    <hyperlink ref="A17" r:id="rId1" xr:uid="{F9665ED9-E01D-4C9A-B804-B9DE0FD7B524}"/>
  </hyperlinks>
  <pageMargins left="0.7" right="0.7" top="0.75" bottom="0.75" header="0.3" footer="0.3"/>
  <pageSetup paperSize="9" orientation="portrait" r:id="rId2"/>
  <headerFooter>
    <oddHeader>&amp;C&amp;"Calibri"&amp;12&amp;K000000  OFFICIAL&amp;1#_x000D_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B5262-EC14-4407-AB71-E20AB9173F6F}">
  <dimension ref="A1:O33"/>
  <sheetViews>
    <sheetView showGridLines="0" zoomScaleNormal="100" workbookViewId="0"/>
  </sheetViews>
  <sheetFormatPr defaultRowHeight="12.75" x14ac:dyDescent="0.2"/>
  <cols>
    <col min="1" max="1" width="18.42578125" customWidth="1"/>
    <col min="2" max="2" width="17" customWidth="1"/>
    <col min="3" max="3" width="21.28515625" customWidth="1"/>
    <col min="4" max="4" width="17.7109375" customWidth="1"/>
  </cols>
  <sheetData>
    <row r="1" spans="1:4" x14ac:dyDescent="0.2">
      <c r="A1" s="1" t="s">
        <v>87</v>
      </c>
    </row>
    <row r="2" spans="1:4" x14ac:dyDescent="0.2">
      <c r="A2" t="s">
        <v>88</v>
      </c>
    </row>
    <row r="4" spans="1:4" x14ac:dyDescent="0.2">
      <c r="A4" s="10" t="s">
        <v>89</v>
      </c>
      <c r="B4" s="18"/>
      <c r="C4" s="19"/>
    </row>
    <row r="5" spans="1:4" x14ac:dyDescent="0.2">
      <c r="A5" s="12"/>
      <c r="B5" s="5"/>
      <c r="C5" s="20"/>
    </row>
    <row r="6" spans="1:4" ht="25.5" x14ac:dyDescent="0.2">
      <c r="A6" s="57" t="s">
        <v>90</v>
      </c>
      <c r="B6" s="47" t="s">
        <v>91</v>
      </c>
      <c r="C6" s="46" t="s">
        <v>92</v>
      </c>
      <c r="D6" s="5"/>
    </row>
    <row r="7" spans="1:4" x14ac:dyDescent="0.2">
      <c r="A7" s="14" t="s">
        <v>93</v>
      </c>
      <c r="B7" s="21">
        <f>B25+B28</f>
        <v>24.964402048919133</v>
      </c>
      <c r="C7" s="22">
        <v>0.3</v>
      </c>
      <c r="D7" s="8"/>
    </row>
    <row r="8" spans="1:4" x14ac:dyDescent="0.2">
      <c r="A8" s="14" t="s">
        <v>94</v>
      </c>
      <c r="B8" s="21">
        <f>B26</f>
        <v>9.4681151087699789</v>
      </c>
      <c r="C8" s="23">
        <v>6.7</v>
      </c>
    </row>
    <row r="9" spans="1:4" x14ac:dyDescent="0.2">
      <c r="A9" s="24" t="s">
        <v>95</v>
      </c>
      <c r="B9" s="25">
        <f>B27</f>
        <v>3.6643310394143733</v>
      </c>
      <c r="C9" s="26">
        <v>3</v>
      </c>
    </row>
    <row r="10" spans="1:4" x14ac:dyDescent="0.2">
      <c r="A10" s="9" t="s">
        <v>96</v>
      </c>
      <c r="B10" s="5"/>
      <c r="C10" s="5"/>
    </row>
    <row r="11" spans="1:4" x14ac:dyDescent="0.2">
      <c r="A11" s="4" t="s">
        <v>97</v>
      </c>
      <c r="B11" s="5"/>
      <c r="C11" s="5"/>
    </row>
    <row r="12" spans="1:4" x14ac:dyDescent="0.2">
      <c r="A12" s="4" t="s">
        <v>98</v>
      </c>
    </row>
    <row r="13" spans="1:4" x14ac:dyDescent="0.2">
      <c r="A13" s="4" t="s">
        <v>99</v>
      </c>
    </row>
    <row r="14" spans="1:4" x14ac:dyDescent="0.2">
      <c r="A14" s="4" t="s">
        <v>100</v>
      </c>
    </row>
    <row r="16" spans="1:4" x14ac:dyDescent="0.2">
      <c r="A16" s="6" t="s">
        <v>101</v>
      </c>
    </row>
    <row r="17" spans="1:15" x14ac:dyDescent="0.2">
      <c r="A17" s="3" t="s">
        <v>38</v>
      </c>
    </row>
    <row r="20" spans="1:15" x14ac:dyDescent="0.2">
      <c r="A20" s="10" t="s">
        <v>75</v>
      </c>
      <c r="B20" s="11"/>
    </row>
    <row r="21" spans="1:15" x14ac:dyDescent="0.2">
      <c r="A21" s="12"/>
      <c r="B21" s="13"/>
      <c r="O21" s="61" t="s">
        <v>102</v>
      </c>
    </row>
    <row r="22" spans="1:15" ht="25.5" x14ac:dyDescent="0.2">
      <c r="A22" s="45" t="s">
        <v>103</v>
      </c>
      <c r="B22" s="46" t="s">
        <v>27</v>
      </c>
      <c r="C22" s="7"/>
    </row>
    <row r="23" spans="1:15" x14ac:dyDescent="0.2">
      <c r="A23" s="14" t="s">
        <v>78</v>
      </c>
      <c r="B23" s="15">
        <v>42.393508987902798</v>
      </c>
      <c r="C23" s="8"/>
    </row>
    <row r="24" spans="1:15" x14ac:dyDescent="0.2">
      <c r="A24" s="14" t="s">
        <v>79</v>
      </c>
      <c r="B24" s="15">
        <v>18.62818698471316</v>
      </c>
      <c r="C24" s="8"/>
    </row>
    <row r="25" spans="1:15" x14ac:dyDescent="0.2">
      <c r="A25" s="12" t="s">
        <v>80</v>
      </c>
      <c r="B25" s="15">
        <v>23.322863898194527</v>
      </c>
      <c r="C25" s="8"/>
    </row>
    <row r="26" spans="1:15" x14ac:dyDescent="0.2">
      <c r="A26" s="12" t="s">
        <v>81</v>
      </c>
      <c r="B26" s="15">
        <v>9.4681151087699789</v>
      </c>
      <c r="C26" s="8"/>
    </row>
    <row r="27" spans="1:15" x14ac:dyDescent="0.2">
      <c r="A27" s="12" t="s">
        <v>82</v>
      </c>
      <c r="B27" s="15">
        <v>3.6643310394143733</v>
      </c>
      <c r="C27" s="8"/>
    </row>
    <row r="28" spans="1:15" x14ac:dyDescent="0.2">
      <c r="A28" s="12" t="s">
        <v>83</v>
      </c>
      <c r="B28" s="15">
        <v>1.6415381507246083</v>
      </c>
      <c r="C28" s="8"/>
    </row>
    <row r="29" spans="1:15" x14ac:dyDescent="0.2">
      <c r="A29" s="12" t="s">
        <v>84</v>
      </c>
      <c r="B29" s="15">
        <v>2.7471874228843967</v>
      </c>
      <c r="C29" s="8"/>
    </row>
    <row r="30" spans="1:15" x14ac:dyDescent="0.2">
      <c r="A30" s="16" t="s">
        <v>36</v>
      </c>
      <c r="B30" s="17">
        <v>101.95326759683624</v>
      </c>
      <c r="C30" s="8"/>
    </row>
    <row r="32" spans="1:15" x14ac:dyDescent="0.2">
      <c r="A32" s="6" t="s">
        <v>85</v>
      </c>
    </row>
    <row r="33" spans="1:1" x14ac:dyDescent="0.2">
      <c r="A33" s="3" t="s">
        <v>86</v>
      </c>
    </row>
  </sheetData>
  <hyperlinks>
    <hyperlink ref="A33" r:id="rId1" xr:uid="{63096D97-3C52-4510-8B59-45D67DF50104}"/>
    <hyperlink ref="A17" r:id="rId2" xr:uid="{5C3E6FE9-7B8E-4ED2-8096-8C8DEFBF62D5}"/>
  </hyperlinks>
  <pageMargins left="0.7" right="0.7" top="0.75" bottom="0.75" header="0.3" footer="0.3"/>
  <pageSetup paperSize="9" orientation="portrait" r:id="rId3"/>
  <headerFooter>
    <oddHeader>&amp;C&amp;"Calibri"&amp;12&amp;K000000  OFFICIAL&amp;1#_x000D_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94E34-5E79-4925-87C6-611135F56163}">
  <dimension ref="A1:C10"/>
  <sheetViews>
    <sheetView showGridLines="0" workbookViewId="0"/>
  </sheetViews>
  <sheetFormatPr defaultRowHeight="12.75" x14ac:dyDescent="0.2"/>
  <cols>
    <col min="1" max="1" width="30.42578125" customWidth="1"/>
    <col min="2" max="2" width="33" customWidth="1"/>
    <col min="3" max="3" width="31.7109375" customWidth="1"/>
  </cols>
  <sheetData>
    <row r="1" spans="1:3" x14ac:dyDescent="0.2">
      <c r="A1" s="1" t="s">
        <v>104</v>
      </c>
    </row>
    <row r="3" spans="1:3" x14ac:dyDescent="0.2">
      <c r="A3" s="45" t="s">
        <v>105</v>
      </c>
      <c r="B3" s="51" t="s">
        <v>106</v>
      </c>
      <c r="C3" s="53" t="s">
        <v>107</v>
      </c>
    </row>
    <row r="4" spans="1:3" x14ac:dyDescent="0.2">
      <c r="A4" s="16">
        <v>32.4</v>
      </c>
      <c r="B4" s="27">
        <f>C4-A4</f>
        <v>18.399999999999999</v>
      </c>
      <c r="C4" s="28">
        <v>50.8</v>
      </c>
    </row>
    <row r="6" spans="1:3" x14ac:dyDescent="0.2">
      <c r="A6" t="s">
        <v>108</v>
      </c>
    </row>
    <row r="7" spans="1:3" x14ac:dyDescent="0.2">
      <c r="A7" s="3" t="s">
        <v>109</v>
      </c>
    </row>
    <row r="10" spans="1:3" x14ac:dyDescent="0.2">
      <c r="A10" s="6"/>
    </row>
  </sheetData>
  <hyperlinks>
    <hyperlink ref="A7" r:id="rId1" xr:uid="{EAD81592-8526-4DBB-955F-E791D85E47FD}"/>
  </hyperlinks>
  <pageMargins left="0.7" right="0.7" top="0.75" bottom="0.75" header="0.3" footer="0.3"/>
  <pageSetup paperSize="9" orientation="portrait" r:id="rId2"/>
  <headerFooter>
    <oddHeader>&amp;C&amp;"Calibri"&amp;12&amp;K000000  OFFICIAL&amp;1#_x000D_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9AD96-E85E-42D4-925E-617ED3986E01}">
  <dimension ref="A1:D36"/>
  <sheetViews>
    <sheetView showGridLines="0" zoomScaleNormal="100" workbookViewId="0"/>
  </sheetViews>
  <sheetFormatPr defaultRowHeight="12.75" x14ac:dyDescent="0.2"/>
  <cols>
    <col min="1" max="1" width="11.5703125" customWidth="1"/>
    <col min="2" max="3" width="15.140625" customWidth="1"/>
    <col min="4" max="4" width="17.7109375" customWidth="1"/>
  </cols>
  <sheetData>
    <row r="1" spans="1:4" x14ac:dyDescent="0.2">
      <c r="A1" s="1" t="s">
        <v>110</v>
      </c>
    </row>
    <row r="2" spans="1:4" x14ac:dyDescent="0.2">
      <c r="A2" t="s">
        <v>111</v>
      </c>
    </row>
    <row r="4" spans="1:4" x14ac:dyDescent="0.2">
      <c r="A4" s="10" t="s">
        <v>112</v>
      </c>
      <c r="B4" s="29"/>
      <c r="C4" s="29"/>
      <c r="D4" s="11"/>
    </row>
    <row r="5" spans="1:4" x14ac:dyDescent="0.2">
      <c r="A5" s="12"/>
      <c r="D5" s="13"/>
    </row>
    <row r="6" spans="1:4" x14ac:dyDescent="0.2">
      <c r="A6" s="45" t="s">
        <v>113</v>
      </c>
      <c r="B6" s="51" t="s">
        <v>114</v>
      </c>
      <c r="C6" s="52" t="s">
        <v>115</v>
      </c>
      <c r="D6" s="53" t="s">
        <v>116</v>
      </c>
    </row>
    <row r="7" spans="1:4" x14ac:dyDescent="0.2">
      <c r="A7" s="12" t="s">
        <v>117</v>
      </c>
      <c r="B7">
        <v>44</v>
      </c>
      <c r="C7" s="5">
        <v>56</v>
      </c>
      <c r="D7" s="13">
        <v>66</v>
      </c>
    </row>
    <row r="8" spans="1:4" x14ac:dyDescent="0.2">
      <c r="A8" s="12" t="s">
        <v>118</v>
      </c>
      <c r="B8">
        <v>56</v>
      </c>
      <c r="C8" s="5">
        <v>66</v>
      </c>
      <c r="D8" s="13">
        <v>77</v>
      </c>
    </row>
    <row r="9" spans="1:4" x14ac:dyDescent="0.2">
      <c r="A9" s="12" t="s">
        <v>119</v>
      </c>
      <c r="B9">
        <v>62</v>
      </c>
      <c r="C9" s="5">
        <v>76</v>
      </c>
      <c r="D9" s="13">
        <v>95</v>
      </c>
    </row>
    <row r="10" spans="1:4" x14ac:dyDescent="0.2">
      <c r="A10" s="12" t="s">
        <v>120</v>
      </c>
      <c r="B10">
        <v>69</v>
      </c>
      <c r="C10" s="5">
        <v>88</v>
      </c>
      <c r="D10" s="13">
        <v>107</v>
      </c>
    </row>
    <row r="11" spans="1:4" x14ac:dyDescent="0.2">
      <c r="A11" s="12" t="s">
        <v>121</v>
      </c>
      <c r="B11">
        <v>76</v>
      </c>
      <c r="C11" s="5">
        <v>104</v>
      </c>
      <c r="D11" s="13">
        <v>132</v>
      </c>
    </row>
    <row r="12" spans="1:4" x14ac:dyDescent="0.2">
      <c r="A12" s="12" t="s">
        <v>122</v>
      </c>
      <c r="B12">
        <v>87</v>
      </c>
      <c r="C12" s="5">
        <v>123</v>
      </c>
      <c r="D12" s="13">
        <v>152</v>
      </c>
    </row>
    <row r="13" spans="1:4" x14ac:dyDescent="0.2">
      <c r="A13" s="12" t="s">
        <v>123</v>
      </c>
      <c r="B13">
        <v>107</v>
      </c>
      <c r="C13" s="5">
        <v>148</v>
      </c>
      <c r="D13" s="13">
        <v>180</v>
      </c>
    </row>
    <row r="14" spans="1:4" x14ac:dyDescent="0.2">
      <c r="A14" s="12" t="s">
        <v>124</v>
      </c>
      <c r="B14">
        <v>124</v>
      </c>
      <c r="C14" s="5">
        <v>171</v>
      </c>
      <c r="D14" s="13">
        <v>210</v>
      </c>
    </row>
    <row r="15" spans="1:4" x14ac:dyDescent="0.2">
      <c r="A15" s="12" t="s">
        <v>125</v>
      </c>
      <c r="B15">
        <v>144</v>
      </c>
      <c r="C15" s="5">
        <v>192</v>
      </c>
      <c r="D15" s="13">
        <v>227</v>
      </c>
    </row>
    <row r="16" spans="1:4" x14ac:dyDescent="0.2">
      <c r="A16" s="12" t="s">
        <v>126</v>
      </c>
      <c r="B16">
        <v>159</v>
      </c>
      <c r="C16" s="5">
        <v>209</v>
      </c>
      <c r="D16" s="13">
        <v>258</v>
      </c>
    </row>
    <row r="17" spans="1:4" x14ac:dyDescent="0.2">
      <c r="A17" s="12" t="s">
        <v>127</v>
      </c>
      <c r="B17">
        <v>166</v>
      </c>
      <c r="C17" s="5">
        <v>222</v>
      </c>
      <c r="D17" s="13">
        <v>262</v>
      </c>
    </row>
    <row r="18" spans="1:4" x14ac:dyDescent="0.2">
      <c r="A18" s="12" t="s">
        <v>128</v>
      </c>
      <c r="B18">
        <v>172</v>
      </c>
      <c r="C18" s="5">
        <v>234</v>
      </c>
      <c r="D18" s="13">
        <v>280</v>
      </c>
    </row>
    <row r="19" spans="1:4" x14ac:dyDescent="0.2">
      <c r="A19" s="12" t="s">
        <v>129</v>
      </c>
      <c r="B19">
        <v>184</v>
      </c>
      <c r="C19" s="5">
        <v>244</v>
      </c>
      <c r="D19" s="13">
        <v>293</v>
      </c>
    </row>
    <row r="20" spans="1:4" x14ac:dyDescent="0.2">
      <c r="A20" s="12" t="s">
        <v>130</v>
      </c>
      <c r="B20">
        <v>191</v>
      </c>
      <c r="C20" s="5">
        <v>254</v>
      </c>
      <c r="D20" s="13">
        <v>308</v>
      </c>
    </row>
    <row r="21" spans="1:4" x14ac:dyDescent="0.2">
      <c r="A21" s="12" t="s">
        <v>131</v>
      </c>
      <c r="B21">
        <v>193</v>
      </c>
      <c r="C21" s="5">
        <v>264</v>
      </c>
      <c r="D21" s="13">
        <v>319</v>
      </c>
    </row>
    <row r="22" spans="1:4" x14ac:dyDescent="0.2">
      <c r="A22" s="12" t="s">
        <v>132</v>
      </c>
      <c r="B22">
        <v>206</v>
      </c>
      <c r="C22" s="5">
        <v>273</v>
      </c>
      <c r="D22" s="13">
        <v>329</v>
      </c>
    </row>
    <row r="23" spans="1:4" x14ac:dyDescent="0.2">
      <c r="A23" s="12" t="s">
        <v>133</v>
      </c>
      <c r="B23">
        <v>210</v>
      </c>
      <c r="C23" s="5">
        <v>282</v>
      </c>
      <c r="D23" s="13">
        <v>340</v>
      </c>
    </row>
    <row r="24" spans="1:4" x14ac:dyDescent="0.2">
      <c r="A24" s="12" t="s">
        <v>134</v>
      </c>
      <c r="B24">
        <v>212</v>
      </c>
      <c r="C24" s="5">
        <v>291</v>
      </c>
      <c r="D24" s="13">
        <v>351</v>
      </c>
    </row>
    <row r="25" spans="1:4" x14ac:dyDescent="0.2">
      <c r="A25" s="12" t="s">
        <v>135</v>
      </c>
      <c r="B25">
        <v>215</v>
      </c>
      <c r="C25" s="5">
        <v>300</v>
      </c>
      <c r="D25" s="13">
        <v>361</v>
      </c>
    </row>
    <row r="26" spans="1:4" x14ac:dyDescent="0.2">
      <c r="A26" s="12" t="s">
        <v>136</v>
      </c>
      <c r="B26">
        <v>228</v>
      </c>
      <c r="C26" s="5">
        <v>309</v>
      </c>
      <c r="D26" s="13">
        <v>370</v>
      </c>
    </row>
    <row r="27" spans="1:4" x14ac:dyDescent="0.2">
      <c r="A27" s="12" t="s">
        <v>137</v>
      </c>
      <c r="B27">
        <v>246</v>
      </c>
      <c r="C27" s="5">
        <v>318</v>
      </c>
      <c r="D27" s="13">
        <v>375</v>
      </c>
    </row>
    <row r="28" spans="1:4" x14ac:dyDescent="0.2">
      <c r="A28" s="12" t="s">
        <v>138</v>
      </c>
      <c r="B28">
        <v>267</v>
      </c>
      <c r="C28" s="5">
        <v>326</v>
      </c>
      <c r="D28" s="13">
        <v>380</v>
      </c>
    </row>
    <row r="29" spans="1:4" x14ac:dyDescent="0.2">
      <c r="A29" s="12" t="s">
        <v>139</v>
      </c>
      <c r="B29">
        <v>272</v>
      </c>
      <c r="C29" s="5">
        <v>335</v>
      </c>
      <c r="D29" s="13">
        <v>403</v>
      </c>
    </row>
    <row r="30" spans="1:4" x14ac:dyDescent="0.2">
      <c r="A30" s="12" t="s">
        <v>140</v>
      </c>
      <c r="B30">
        <v>274</v>
      </c>
      <c r="C30" s="5">
        <v>344</v>
      </c>
      <c r="D30" s="13">
        <v>421</v>
      </c>
    </row>
    <row r="31" spans="1:4" x14ac:dyDescent="0.2">
      <c r="A31" s="12" t="s">
        <v>141</v>
      </c>
      <c r="B31">
        <v>276</v>
      </c>
      <c r="C31" s="5">
        <v>354</v>
      </c>
      <c r="D31" s="13">
        <v>429</v>
      </c>
    </row>
    <row r="32" spans="1:4" x14ac:dyDescent="0.2">
      <c r="A32" s="12" t="s">
        <v>142</v>
      </c>
      <c r="B32">
        <v>284</v>
      </c>
      <c r="C32" s="5">
        <v>363</v>
      </c>
      <c r="D32" s="13">
        <v>437</v>
      </c>
    </row>
    <row r="33" spans="1:4" x14ac:dyDescent="0.2">
      <c r="A33" s="16" t="s">
        <v>143</v>
      </c>
      <c r="B33" s="27">
        <v>287</v>
      </c>
      <c r="C33" s="30">
        <v>377</v>
      </c>
      <c r="D33" s="28">
        <v>469</v>
      </c>
    </row>
    <row r="35" spans="1:4" x14ac:dyDescent="0.2">
      <c r="A35" s="6" t="s">
        <v>144</v>
      </c>
    </row>
    <row r="36" spans="1:4" x14ac:dyDescent="0.2">
      <c r="A36" s="3" t="s">
        <v>145</v>
      </c>
    </row>
  </sheetData>
  <hyperlinks>
    <hyperlink ref="A36" r:id="rId1" xr:uid="{4CFFFA60-30A0-467D-9CA6-5DE0BA9E7A53}"/>
  </hyperlinks>
  <pageMargins left="0.7" right="0.7" top="0.75" bottom="0.75" header="0.3" footer="0.3"/>
  <pageSetup paperSize="9" orientation="portrait" r:id="rId2"/>
  <headerFooter>
    <oddHeader>&amp;C&amp;"Calibri"&amp;12&amp;K000000  OFFICIAL&amp;1#_x000D_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"/>
  <sheetViews>
    <sheetView showGridLines="0" zoomScaleNormal="100" workbookViewId="0"/>
  </sheetViews>
  <sheetFormatPr defaultRowHeight="12.75" x14ac:dyDescent="0.2"/>
  <cols>
    <col min="1" max="1" width="38.28515625" customWidth="1"/>
  </cols>
  <sheetData>
    <row r="1" spans="1:8" x14ac:dyDescent="0.2">
      <c r="A1" s="1" t="s">
        <v>146</v>
      </c>
    </row>
    <row r="2" spans="1:8" x14ac:dyDescent="0.2">
      <c r="A2" t="s">
        <v>147</v>
      </c>
    </row>
    <row r="4" spans="1:8" x14ac:dyDescent="0.2">
      <c r="A4" s="45" t="s">
        <v>113</v>
      </c>
      <c r="B4" s="51">
        <v>2018</v>
      </c>
      <c r="C4" s="51">
        <v>2019</v>
      </c>
      <c r="D4" s="51">
        <v>2020</v>
      </c>
      <c r="E4" s="51">
        <v>2021</v>
      </c>
      <c r="F4" s="51">
        <v>2022</v>
      </c>
      <c r="G4" s="51">
        <v>2023</v>
      </c>
      <c r="H4" s="53">
        <v>2024</v>
      </c>
    </row>
    <row r="5" spans="1:8" x14ac:dyDescent="0.2">
      <c r="A5" s="12" t="s">
        <v>148</v>
      </c>
      <c r="B5">
        <v>9</v>
      </c>
      <c r="C5">
        <v>5</v>
      </c>
      <c r="D5">
        <v>14</v>
      </c>
      <c r="E5">
        <v>19</v>
      </c>
      <c r="F5">
        <v>26</v>
      </c>
      <c r="G5">
        <v>28</v>
      </c>
      <c r="H5" s="13">
        <v>23</v>
      </c>
    </row>
    <row r="6" spans="1:8" x14ac:dyDescent="0.2">
      <c r="A6" s="12" t="s">
        <v>149</v>
      </c>
      <c r="B6">
        <v>2</v>
      </c>
      <c r="C6">
        <v>4</v>
      </c>
      <c r="D6">
        <v>3</v>
      </c>
      <c r="E6">
        <v>13</v>
      </c>
      <c r="F6">
        <v>23</v>
      </c>
      <c r="G6">
        <v>28</v>
      </c>
      <c r="H6" s="13">
        <v>23</v>
      </c>
    </row>
    <row r="7" spans="1:8" x14ac:dyDescent="0.2">
      <c r="A7" s="16" t="s">
        <v>150</v>
      </c>
      <c r="B7" s="27">
        <v>7</v>
      </c>
      <c r="C7" s="27">
        <v>1</v>
      </c>
      <c r="D7" s="27">
        <v>11</v>
      </c>
      <c r="E7" s="27">
        <v>6</v>
      </c>
      <c r="F7" s="27">
        <v>3</v>
      </c>
      <c r="G7" s="27">
        <v>0</v>
      </c>
      <c r="H7" s="28">
        <v>0</v>
      </c>
    </row>
    <row r="9" spans="1:8" x14ac:dyDescent="0.2">
      <c r="A9" t="s">
        <v>151</v>
      </c>
    </row>
    <row r="10" spans="1:8" x14ac:dyDescent="0.2">
      <c r="A10" s="3" t="s">
        <v>152</v>
      </c>
    </row>
  </sheetData>
  <hyperlinks>
    <hyperlink ref="A10" r:id="rId1" xr:uid="{C721B6F3-3AF9-44E4-80B8-A495FF524BD6}"/>
  </hyperlinks>
  <pageMargins left="0.7" right="0.7" top="0.75" bottom="0.75" header="0.3" footer="0.3"/>
  <pageSetup paperSize="9" orientation="portrait" r:id="rId2"/>
  <headerFooter>
    <oddHeader>&amp;C&amp;"Calibri"&amp;12&amp;K000000  OFFICIAL&amp;1#_x000D_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e0d8a6-c369-4c34-93c7-0f8bd0e68614">
      <Terms xmlns="http://schemas.microsoft.com/office/infopath/2007/PartnerControls"/>
    </lcf76f155ced4ddcb4097134ff3c332f>
    <i0f84bba906045b4af568ee102a52dcb xmlns="7cbdb7be-827e-4b12-bd94-7e1b554b9154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Unclassified</TermName>
          <TermId xmlns="http://schemas.microsoft.com/office/infopath/2007/PartnerControls">3955eeb1-2d18-4582-aeb2-00144ec3aaf5</TermId>
        </TermInfo>
      </Terms>
    </i0f84bba906045b4af568ee102a52dcb>
    <TaxCatchAll xmlns="7cbdb7be-827e-4b12-bd94-7e1b554b9154">
      <Value>2</Value>
    </TaxCatchAll>
  </documentManagement>
</p:properties>
</file>

<file path=customXml/item2.xml><?xml version="1.0" encoding="utf-8"?>
<TemplafyFormConfiguration><![CDATA[{"formFields":[],"formDataEntries":[]}]]></TemplafyFormConfiguration>
</file>

<file path=customXml/item3.xml><?xml version="1.0" encoding="utf-8"?>
<TemplafyTemplateConfiguration><![CDATA[{"transformationConfigurations":[],"templateName":"Supporting chart data workbook","templateDescription":"Use for data you plan to publish on the website. Includes 'about' and 'contents' tabs.","enableDocumentContentUpdater":false,"version":"2.0"}]]></TemplafyTemplateConfiguration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30DE8081BA5A4B87704494ECD1BCD4" ma:contentTypeVersion="15" ma:contentTypeDescription="Create a new document." ma:contentTypeScope="" ma:versionID="57a254c045f810c01b4135c7174b9ef4">
  <xsd:schema xmlns:xsd="http://www.w3.org/2001/XMLSchema" xmlns:xs="http://www.w3.org/2001/XMLSchema" xmlns:p="http://schemas.microsoft.com/office/2006/metadata/properties" xmlns:ns2="3fe0d8a6-c369-4c34-93c7-0f8bd0e68614" xmlns:ns3="7cbdb7be-827e-4b12-bd94-7e1b554b9154" targetNamespace="http://schemas.microsoft.com/office/2006/metadata/properties" ma:root="true" ma:fieldsID="47697f06c8e953f6391cb253c651adc6" ns2:_="" ns3:_="">
    <xsd:import namespace="3fe0d8a6-c369-4c34-93c7-0f8bd0e68614"/>
    <xsd:import namespace="7cbdb7be-827e-4b12-bd94-7e1b554b91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3:i0f84bba906045b4af568ee102a52dcb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e0d8a6-c369-4c34-93c7-0f8bd0e686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e7832e3-0c1d-4697-8be2-0d137dca2d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bdb7be-827e-4b12-bd94-7e1b554b915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i0f84bba906045b4af568ee102a52dcb" ma:index="15" nillable="true" ma:taxonomy="true" ma:internalName="i0f84bba906045b4af568ee102a52dcb" ma:taxonomyFieldName="RevIMBCS" ma:displayName="Record" ma:indexed="true" ma:default="2;#Unclassified|3955eeb1-2d18-4582-aeb2-00144ec3aaf5" ma:fieldId="{20f84bba-9060-45b4-af56-8ee102a52dcb}" ma:sspId="9e7832e3-0c1d-4697-8be2-0d137dca2da6" ma:termSetId="3c672b5e-1100-4960-a8a3-535520ee115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6" nillable="true" ma:displayName="Taxonomy Catch All Column" ma:hidden="true" ma:list="{b0fc5d41-b7c6-48b8-b91b-a487a5389dc5}" ma:internalName="TaxCatchAll" ma:showField="CatchAllData" ma:web="7cbdb7be-827e-4b12-bd94-7e1b554b9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A3D94C-52A8-49F4-8DFA-99DB3EAA5390}">
  <ds:schemaRefs>
    <ds:schemaRef ds:uri="http://purl.org/dc/dcmitype/"/>
    <ds:schemaRef ds:uri="http://schemas.microsoft.com/office/2006/metadata/properties"/>
    <ds:schemaRef ds:uri="3fe0d8a6-c369-4c34-93c7-0f8bd0e68614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7cbdb7be-827e-4b12-bd94-7e1b554b9154"/>
  </ds:schemaRefs>
</ds:datastoreItem>
</file>

<file path=customXml/itemProps2.xml><?xml version="1.0" encoding="utf-8"?>
<ds:datastoreItem xmlns:ds="http://schemas.openxmlformats.org/officeDocument/2006/customXml" ds:itemID="{E1EFC478-5E73-45FD-BFC4-BC55619BF7EA}">
  <ds:schemaRefs/>
</ds:datastoreItem>
</file>

<file path=customXml/itemProps3.xml><?xml version="1.0" encoding="utf-8"?>
<ds:datastoreItem xmlns:ds="http://schemas.openxmlformats.org/officeDocument/2006/customXml" ds:itemID="{58D938DD-EC6F-4D42-AA4F-4A0F2A288CFB}">
  <ds:schemaRefs/>
</ds:datastoreItem>
</file>

<file path=customXml/itemProps4.xml><?xml version="1.0" encoding="utf-8"?>
<ds:datastoreItem xmlns:ds="http://schemas.openxmlformats.org/officeDocument/2006/customXml" ds:itemID="{1D436FC3-3876-4265-936B-5B5D1852E4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e0d8a6-c369-4c34-93c7-0f8bd0e68614"/>
    <ds:schemaRef ds:uri="7cbdb7be-827e-4b12-bd94-7e1b554b91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E499C5B4-02EF-4939-821C-A81B80D502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About</vt:lpstr>
      <vt:lpstr>Contents</vt:lpstr>
      <vt:lpstr>Table 1.1</vt:lpstr>
      <vt:lpstr>Table 1.2</vt:lpstr>
      <vt:lpstr>Table 1.3</vt:lpstr>
      <vt:lpstr>Figure 1.2</vt:lpstr>
      <vt:lpstr>Table 1.4</vt:lpstr>
      <vt:lpstr>Figure 1.4</vt:lpstr>
      <vt:lpstr>Figure 2.1</vt:lpstr>
      <vt:lpstr>Figure 3.2</vt:lpstr>
    </vt:vector>
  </TitlesOfParts>
  <Manager/>
  <Company>Productivity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Chart data - Interim report - Investing in cheaper, cleaner energy and the net zero transformation</dc:title>
  <dc:subject/>
  <dc:creator>Productivity Commission</dc:creator>
  <cp:keywords/>
  <dc:description/>
  <cp:lastModifiedBy>Chris Alston</cp:lastModifiedBy>
  <cp:revision/>
  <dcterms:created xsi:type="dcterms:W3CDTF">2025-07-24T03:41:11Z</dcterms:created>
  <dcterms:modified xsi:type="dcterms:W3CDTF">2025-08-01T03:14:50Z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productivitycommission</vt:lpwstr>
  </property>
  <property fmtid="{D5CDD505-2E9C-101B-9397-08002B2CF9AE}" pid="3" name="TemplafyTemplateId">
    <vt:lpwstr>637654725005441542</vt:lpwstr>
  </property>
  <property fmtid="{D5CDD505-2E9C-101B-9397-08002B2CF9AE}" pid="4" name="TemplafyUserProfileId">
    <vt:lpwstr>638190999404862899</vt:lpwstr>
  </property>
  <property fmtid="{D5CDD505-2E9C-101B-9397-08002B2CF9AE}" pid="5" name="TemplafyFromBlank">
    <vt:bool>false</vt:bool>
  </property>
  <property fmtid="{D5CDD505-2E9C-101B-9397-08002B2CF9AE}" pid="6" name="MSIP_Label_f7467c1a-e0ed-413c-a72b-aac8e8e94f41_Enabled">
    <vt:lpwstr>true</vt:lpwstr>
  </property>
  <property fmtid="{D5CDD505-2E9C-101B-9397-08002B2CF9AE}" pid="7" name="MSIP_Label_f7467c1a-e0ed-413c-a72b-aac8e8e94f41_SetDate">
    <vt:lpwstr>2025-07-24T04:23:29Z</vt:lpwstr>
  </property>
  <property fmtid="{D5CDD505-2E9C-101B-9397-08002B2CF9AE}" pid="8" name="MSIP_Label_f7467c1a-e0ed-413c-a72b-aac8e8e94f41_Method">
    <vt:lpwstr>Privileged</vt:lpwstr>
  </property>
  <property fmtid="{D5CDD505-2E9C-101B-9397-08002B2CF9AE}" pid="9" name="MSIP_Label_f7467c1a-e0ed-413c-a72b-aac8e8e94f41_Name">
    <vt:lpwstr>OFFICIAL</vt:lpwstr>
  </property>
  <property fmtid="{D5CDD505-2E9C-101B-9397-08002B2CF9AE}" pid="10" name="MSIP_Label_f7467c1a-e0ed-413c-a72b-aac8e8e94f41_SiteId">
    <vt:lpwstr>29f9330b-c0fe-4244-830e-ba9f275d6c34</vt:lpwstr>
  </property>
  <property fmtid="{D5CDD505-2E9C-101B-9397-08002B2CF9AE}" pid="11" name="MSIP_Label_f7467c1a-e0ed-413c-a72b-aac8e8e94f41_ActionId">
    <vt:lpwstr>d2523c2c-3a57-4350-8724-e9e70f564db0</vt:lpwstr>
  </property>
  <property fmtid="{D5CDD505-2E9C-101B-9397-08002B2CF9AE}" pid="12" name="MSIP_Label_f7467c1a-e0ed-413c-a72b-aac8e8e94f41_ContentBits">
    <vt:lpwstr>1</vt:lpwstr>
  </property>
  <property fmtid="{D5CDD505-2E9C-101B-9397-08002B2CF9AE}" pid="13" name="MSIP_Label_f7467c1a-e0ed-413c-a72b-aac8e8e94f41_Tag">
    <vt:lpwstr>10, 0, 1, 1</vt:lpwstr>
  </property>
  <property fmtid="{D5CDD505-2E9C-101B-9397-08002B2CF9AE}" pid="14" name="ContentTypeId">
    <vt:lpwstr>0x0101007130DE8081BA5A4B87704494ECD1BCD4</vt:lpwstr>
  </property>
  <property fmtid="{D5CDD505-2E9C-101B-9397-08002B2CF9AE}" pid="15" name="MediaServiceImageTags">
    <vt:lpwstr/>
  </property>
  <property fmtid="{D5CDD505-2E9C-101B-9397-08002B2CF9AE}" pid="16" name="RevIMBCS">
    <vt:lpwstr>2;#Unclassified|3955eeb1-2d18-4582-aeb2-00144ec3aaf5</vt:lpwstr>
  </property>
</Properties>
</file>