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pcgov-my.sharepoint.com/personal/tully_lampasona_pc_gov_au/Documents/Documents/upload/"/>
    </mc:Choice>
  </mc:AlternateContent>
  <xr:revisionPtr revIDLastSave="3" documentId="8_{F76DBBDB-3D02-4DD7-A62A-21E27DF3BA09}" xr6:coauthVersionLast="47" xr6:coauthVersionMax="47" xr10:uidLastSave="{89A0D28C-BE6F-410B-87EB-4B1540C20A82}"/>
  <bookViews>
    <workbookView xWindow="-28920" yWindow="45" windowWidth="29040" windowHeight="15720" xr2:uid="{00000000-000D-0000-FFFF-FFFF00000000}"/>
  </bookViews>
  <sheets>
    <sheet name="Original data" sheetId="7" r:id="rId1"/>
    <sheet name="Graph 3" sheetId="8" r:id="rId2"/>
  </sheets>
  <definedNames>
    <definedName name="_xlnm._FilterDatabase" localSheetId="0" hidden="1">'Original data'!$A$2:$AM$122</definedName>
  </definedName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8" l="1"/>
  <c r="D16" i="8" s="1"/>
  <c r="C17" i="8"/>
  <c r="C11" i="8"/>
  <c r="D11" i="8" s="1"/>
  <c r="C10" i="8"/>
  <c r="D10" i="8" s="1"/>
  <c r="C9" i="8"/>
  <c r="D9" i="8" s="1"/>
  <c r="C8" i="8"/>
  <c r="D8" i="8" s="1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I122" i="7"/>
  <c r="M122" i="7" s="1"/>
  <c r="I121" i="7"/>
  <c r="M121" i="7" s="1"/>
  <c r="I120" i="7"/>
  <c r="M120" i="7" s="1"/>
  <c r="I119" i="7"/>
  <c r="M119" i="7" s="1"/>
  <c r="I118" i="7"/>
  <c r="M118" i="7" s="1"/>
  <c r="I117" i="7"/>
  <c r="M117" i="7" s="1"/>
  <c r="I116" i="7"/>
  <c r="M116" i="7" s="1"/>
  <c r="I115" i="7"/>
  <c r="M115" i="7" s="1"/>
  <c r="I114" i="7"/>
  <c r="M114" i="7" s="1"/>
  <c r="I113" i="7"/>
  <c r="M113" i="7" s="1"/>
  <c r="I112" i="7"/>
  <c r="M112" i="7" s="1"/>
  <c r="I111" i="7"/>
  <c r="M111" i="7" s="1"/>
  <c r="I110" i="7"/>
  <c r="M110" i="7" s="1"/>
  <c r="I109" i="7"/>
  <c r="M109" i="7" s="1"/>
  <c r="I108" i="7"/>
  <c r="M108" i="7" s="1"/>
  <c r="I107" i="7"/>
  <c r="M107" i="7" s="1"/>
  <c r="I106" i="7"/>
  <c r="M106" i="7" s="1"/>
  <c r="I105" i="7"/>
  <c r="M105" i="7" s="1"/>
  <c r="I104" i="7"/>
  <c r="M104" i="7" s="1"/>
  <c r="I103" i="7"/>
  <c r="M103" i="7" s="1"/>
  <c r="I102" i="7"/>
  <c r="M102" i="7" s="1"/>
  <c r="I101" i="7"/>
  <c r="M101" i="7" s="1"/>
  <c r="I100" i="7"/>
  <c r="M100" i="7" s="1"/>
  <c r="I99" i="7"/>
  <c r="M99" i="7" s="1"/>
  <c r="I98" i="7"/>
  <c r="M98" i="7" s="1"/>
  <c r="I97" i="7"/>
  <c r="M97" i="7" s="1"/>
  <c r="I96" i="7"/>
  <c r="M96" i="7" s="1"/>
  <c r="I95" i="7"/>
  <c r="M95" i="7" s="1"/>
  <c r="I94" i="7"/>
  <c r="M94" i="7" s="1"/>
  <c r="I93" i="7"/>
  <c r="M93" i="7" s="1"/>
  <c r="I92" i="7"/>
  <c r="M92" i="7" s="1"/>
  <c r="I91" i="7"/>
  <c r="M91" i="7" s="1"/>
  <c r="I90" i="7"/>
  <c r="M90" i="7" s="1"/>
  <c r="I89" i="7"/>
  <c r="M89" i="7" s="1"/>
  <c r="I88" i="7"/>
  <c r="M88" i="7" s="1"/>
  <c r="I87" i="7"/>
  <c r="M87" i="7" s="1"/>
  <c r="I86" i="7"/>
  <c r="M86" i="7" s="1"/>
  <c r="I85" i="7"/>
  <c r="M85" i="7" s="1"/>
  <c r="I84" i="7"/>
  <c r="M84" i="7" s="1"/>
  <c r="I83" i="7"/>
  <c r="M83" i="7" s="1"/>
  <c r="I82" i="7"/>
  <c r="M82" i="7" s="1"/>
  <c r="I81" i="7"/>
  <c r="M81" i="7" s="1"/>
  <c r="I80" i="7"/>
  <c r="M80" i="7" s="1"/>
  <c r="I79" i="7"/>
  <c r="M79" i="7" s="1"/>
  <c r="I78" i="7"/>
  <c r="M78" i="7" s="1"/>
  <c r="I77" i="7"/>
  <c r="M77" i="7" s="1"/>
  <c r="I76" i="7"/>
  <c r="M76" i="7" s="1"/>
  <c r="I75" i="7"/>
  <c r="M75" i="7" s="1"/>
  <c r="I74" i="7"/>
  <c r="M74" i="7" s="1"/>
  <c r="I73" i="7"/>
  <c r="M73" i="7" s="1"/>
  <c r="I72" i="7"/>
  <c r="M72" i="7" s="1"/>
  <c r="I71" i="7"/>
  <c r="M71" i="7" s="1"/>
  <c r="I70" i="7"/>
  <c r="M70" i="7" s="1"/>
  <c r="I69" i="7"/>
  <c r="M69" i="7" s="1"/>
  <c r="I68" i="7"/>
  <c r="M68" i="7" s="1"/>
  <c r="I67" i="7"/>
  <c r="M67" i="7" s="1"/>
  <c r="I66" i="7"/>
  <c r="M66" i="7" s="1"/>
  <c r="I65" i="7"/>
  <c r="M65" i="7" s="1"/>
  <c r="I64" i="7"/>
  <c r="M64" i="7" s="1"/>
  <c r="I63" i="7"/>
  <c r="M63" i="7" s="1"/>
  <c r="I62" i="7"/>
  <c r="M62" i="7" s="1"/>
  <c r="I61" i="7"/>
  <c r="M61" i="7" s="1"/>
  <c r="I60" i="7"/>
  <c r="M60" i="7" s="1"/>
  <c r="I59" i="7"/>
  <c r="M59" i="7" s="1"/>
  <c r="I58" i="7"/>
  <c r="M58" i="7" s="1"/>
  <c r="I57" i="7"/>
  <c r="M57" i="7" s="1"/>
  <c r="I56" i="7"/>
  <c r="M56" i="7" s="1"/>
  <c r="I55" i="7"/>
  <c r="M55" i="7" s="1"/>
  <c r="I54" i="7"/>
  <c r="M54" i="7" s="1"/>
  <c r="I53" i="7"/>
  <c r="M53" i="7" s="1"/>
  <c r="I52" i="7"/>
  <c r="M52" i="7" s="1"/>
  <c r="I51" i="7"/>
  <c r="M51" i="7" s="1"/>
  <c r="I50" i="7"/>
  <c r="M50" i="7" s="1"/>
  <c r="I49" i="7"/>
  <c r="M49" i="7" s="1"/>
  <c r="I48" i="7"/>
  <c r="M48" i="7" s="1"/>
  <c r="I47" i="7"/>
  <c r="M47" i="7" s="1"/>
  <c r="I46" i="7"/>
  <c r="M46" i="7" s="1"/>
  <c r="I45" i="7"/>
  <c r="M45" i="7" s="1"/>
  <c r="I44" i="7"/>
  <c r="M44" i="7" s="1"/>
  <c r="I43" i="7"/>
  <c r="M43" i="7" s="1"/>
  <c r="I42" i="7"/>
  <c r="M42" i="7" s="1"/>
  <c r="I41" i="7"/>
  <c r="M41" i="7" s="1"/>
  <c r="I40" i="7"/>
  <c r="M40" i="7" s="1"/>
  <c r="I39" i="7"/>
  <c r="M39" i="7" s="1"/>
  <c r="I38" i="7"/>
  <c r="M38" i="7" s="1"/>
  <c r="I37" i="7"/>
  <c r="M37" i="7" s="1"/>
  <c r="I36" i="7"/>
  <c r="M36" i="7" s="1"/>
  <c r="I35" i="7"/>
  <c r="M35" i="7" s="1"/>
  <c r="I34" i="7"/>
  <c r="M34" i="7" s="1"/>
  <c r="I33" i="7"/>
  <c r="M33" i="7" s="1"/>
  <c r="I32" i="7"/>
  <c r="M32" i="7" s="1"/>
  <c r="I31" i="7"/>
  <c r="M31" i="7" s="1"/>
  <c r="I30" i="7"/>
  <c r="M30" i="7" s="1"/>
  <c r="I29" i="7"/>
  <c r="M29" i="7" s="1"/>
  <c r="I28" i="7"/>
  <c r="M28" i="7" s="1"/>
  <c r="I27" i="7"/>
  <c r="M27" i="7" s="1"/>
  <c r="I26" i="7"/>
  <c r="M26" i="7" s="1"/>
  <c r="I25" i="7"/>
  <c r="M25" i="7" s="1"/>
  <c r="I24" i="7"/>
  <c r="M24" i="7" s="1"/>
  <c r="I23" i="7"/>
  <c r="M23" i="7" s="1"/>
  <c r="I22" i="7"/>
  <c r="M22" i="7" s="1"/>
  <c r="I21" i="7"/>
  <c r="M21" i="7" s="1"/>
  <c r="I20" i="7"/>
  <c r="M20" i="7" s="1"/>
  <c r="I19" i="7"/>
  <c r="M19" i="7" s="1"/>
  <c r="I18" i="7"/>
  <c r="M18" i="7" s="1"/>
  <c r="I17" i="7"/>
  <c r="M17" i="7" s="1"/>
  <c r="I16" i="7"/>
  <c r="M16" i="7" s="1"/>
  <c r="I15" i="7"/>
  <c r="M15" i="7" s="1"/>
  <c r="I14" i="7"/>
  <c r="M14" i="7" s="1"/>
  <c r="I13" i="7"/>
  <c r="M13" i="7" s="1"/>
  <c r="I12" i="7"/>
  <c r="M12" i="7" s="1"/>
  <c r="I11" i="7"/>
  <c r="M11" i="7" s="1"/>
  <c r="I10" i="7"/>
  <c r="M10" i="7" s="1"/>
  <c r="I9" i="7"/>
  <c r="M9" i="7" s="1"/>
  <c r="I8" i="7"/>
  <c r="M8" i="7" s="1"/>
  <c r="I7" i="7"/>
  <c r="M7" i="7" s="1"/>
  <c r="I6" i="7"/>
  <c r="M6" i="7" s="1"/>
  <c r="I5" i="7"/>
  <c r="M5" i="7" s="1"/>
  <c r="I4" i="7"/>
  <c r="M4" i="7" s="1"/>
  <c r="I3" i="7"/>
  <c r="M3" i="7" s="1"/>
</calcChain>
</file>

<file path=xl/sharedStrings.xml><?xml version="1.0" encoding="utf-8"?>
<sst xmlns="http://schemas.openxmlformats.org/spreadsheetml/2006/main" count="520" uniqueCount="45">
  <si>
    <t>Data Year and Month</t>
  </si>
  <si>
    <t>Product Code</t>
  </si>
  <si>
    <t>Product Name</t>
  </si>
  <si>
    <t>Trading Partner Code</t>
  </si>
  <si>
    <t>Trading Partner Name</t>
  </si>
  <si>
    <t>Primary quantity</t>
  </si>
  <si>
    <t>Primary quantity unit</t>
  </si>
  <si>
    <t>Conversion to MT</t>
  </si>
  <si>
    <t>Secondary quantity</t>
  </si>
  <si>
    <t>Secondary quantity units</t>
  </si>
  <si>
    <t>Value in USD</t>
  </si>
  <si>
    <t>Year</t>
  </si>
  <si>
    <t>数据年月</t>
  </si>
  <si>
    <t>商品编码</t>
  </si>
  <si>
    <t>商品名称</t>
  </si>
  <si>
    <t>贸易伙伴编码</t>
  </si>
  <si>
    <t>贸易伙伴名称</t>
  </si>
  <si>
    <t>第一数量</t>
  </si>
  <si>
    <t>第一计量单位</t>
  </si>
  <si>
    <t>转换成吨（T）</t>
  </si>
  <si>
    <t>第二数量</t>
  </si>
  <si>
    <t>第二计量单位</t>
  </si>
  <si>
    <t>美元(USD)</t>
  </si>
  <si>
    <t>（USD/T)</t>
  </si>
  <si>
    <t>Steel bridges and bridge sections</t>
  </si>
  <si>
    <t>Australia</t>
  </si>
  <si>
    <t>千克(KG)</t>
  </si>
  <si>
    <t>?</t>
  </si>
  <si>
    <t>Other steel structures; steel structural components and processed steel materials</t>
  </si>
  <si>
    <t>Graph 3: Chinese export volumes of 73081000 and 73089000, 2021-2025</t>
  </si>
  <si>
    <t>Product code</t>
  </si>
  <si>
    <t>(All)</t>
  </si>
  <si>
    <t>Row Labels</t>
  </si>
  <si>
    <t>Sum of metric tonnes</t>
  </si>
  <si>
    <t>Difference</t>
  </si>
  <si>
    <t>Diff %</t>
  </si>
  <si>
    <t>2021</t>
  </si>
  <si>
    <t>2022</t>
  </si>
  <si>
    <t>2023</t>
  </si>
  <si>
    <t>2024</t>
  </si>
  <si>
    <t>2025</t>
  </si>
  <si>
    <t>Grand Total</t>
  </si>
  <si>
    <t>2021 to 2025</t>
  </si>
  <si>
    <t>End-point-to-end-point analysis</t>
  </si>
  <si>
    <t>Compound annual growth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</si>
</sst>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* #,##0.00_ ;_ * \-#,##0.00_ ;_ * &quot;-&quot;??_ ;_ @_ "/>
    <numFmt numFmtId="165" formatCode="#,##0.00_ "/>
    <numFmt numFmtId="166" formatCode="0.0%"/>
    <numFmt numFmtId="167" formatCode="#,##0_ 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16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9" fontId="0" fillId="0" borderId="0" xfId="2" applyFont="1">
      <alignment vertical="center"/>
    </xf>
    <xf numFmtId="9" fontId="0" fillId="0" borderId="0" xfId="0" applyNumberFormat="1">
      <alignment vertical="center"/>
    </xf>
    <xf numFmtId="9" fontId="1" fillId="0" borderId="0" xfId="2" applyFont="1">
      <alignment vertical="center"/>
    </xf>
    <xf numFmtId="164" fontId="0" fillId="0" borderId="0" xfId="1" applyFont="1" applyFill="1" applyBorder="1">
      <alignment vertical="center"/>
    </xf>
    <xf numFmtId="9" fontId="0" fillId="0" borderId="0" xfId="2" applyFont="1" applyFill="1" applyBorder="1">
      <alignment vertical="center"/>
    </xf>
    <xf numFmtId="0" fontId="5" fillId="0" borderId="0" xfId="0" applyFont="1">
      <alignment vertical="center"/>
    </xf>
    <xf numFmtId="0" fontId="5" fillId="0" borderId="0" xfId="0" pivotButton="1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167" fontId="5" fillId="0" borderId="0" xfId="0" applyNumberFormat="1" applyFont="1">
      <alignment vertical="center"/>
    </xf>
    <xf numFmtId="164" fontId="5" fillId="0" borderId="0" xfId="1" applyFont="1">
      <alignment vertical="center"/>
    </xf>
    <xf numFmtId="9" fontId="5" fillId="0" borderId="0" xfId="2" applyFont="1">
      <alignment vertical="center"/>
    </xf>
    <xf numFmtId="164" fontId="5" fillId="0" borderId="0" xfId="1" applyFont="1" applyFill="1">
      <alignment vertical="center"/>
    </xf>
    <xf numFmtId="9" fontId="5" fillId="0" borderId="0" xfId="2" applyFont="1" applyFill="1">
      <alignment vertical="center"/>
    </xf>
    <xf numFmtId="164" fontId="5" fillId="0" borderId="0" xfId="1" applyFont="1" applyFill="1" applyBorder="1">
      <alignment vertical="center"/>
    </xf>
    <xf numFmtId="9" fontId="5" fillId="0" borderId="0" xfId="2" applyFont="1" applyFill="1" applyBorder="1">
      <alignment vertical="center"/>
    </xf>
    <xf numFmtId="166" fontId="5" fillId="0" borderId="0" xfId="2" applyNumberFormat="1" applyFont="1">
      <alignment vertical="center"/>
    </xf>
    <xf numFmtId="10" fontId="5" fillId="0" borderId="0" xfId="2" applyNumberFormat="1" applyFont="1">
      <alignment vertical="center"/>
    </xf>
    <xf numFmtId="0" fontId="7" fillId="0" borderId="0" xfId="0" applyFont="1" applyAlignment="1"/>
    <xf numFmtId="0" fontId="0" fillId="0" borderId="0" xfId="0" pivotButton="1">
      <alignment vertical="center"/>
    </xf>
    <xf numFmtId="0" fontId="5" fillId="0" borderId="2" xfId="0" applyFont="1" applyBorder="1" applyAlignment="1">
      <alignment horizontal="left" vertical="center"/>
    </xf>
    <xf numFmtId="167" fontId="5" fillId="0" borderId="2" xfId="0" applyNumberFormat="1" applyFont="1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34"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7" formatCode="#,##0_ 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59DB682C-5494-4EDE-A608-00C9E5F0F923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firstColumnStripe" dxfId="27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[Sub 55 CCCMC - Attachment 2 - China Customs export data.xlsx]Graph 3!PivotTable7</c:name>
    <c:fmtId val="18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Chinese export</a:t>
            </a:r>
            <a:r>
              <a:rPr lang="en-US" baseline="0"/>
              <a:t> volumes </a:t>
            </a:r>
            <a:r>
              <a:rPr lang="en-US"/>
              <a:t>to Australia,</a:t>
            </a:r>
            <a:r>
              <a:rPr lang="en-US" baseline="0"/>
              <a:t> of 73081000 and 73089000, 2021-2025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5541811490716625"/>
          <c:y val="0.35486576871337272"/>
          <c:w val="0.69186866113044776"/>
          <c:h val="0.4388366892694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3'!$B$6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'Graph 3'!$A$7:$A$12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'Graph 3'!$B$7:$B$12</c:f>
              <c:numCache>
                <c:formatCode>#,##0_ </c:formatCode>
                <c:ptCount val="5"/>
                <c:pt idx="0">
                  <c:v>453946.34200000006</c:v>
                </c:pt>
                <c:pt idx="1">
                  <c:v>474407.092</c:v>
                </c:pt>
                <c:pt idx="2">
                  <c:v>465760.31099999999</c:v>
                </c:pt>
                <c:pt idx="3">
                  <c:v>431701.08900000009</c:v>
                </c:pt>
                <c:pt idx="4">
                  <c:v>458022.86699999991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8C-4B2E-A22B-81B5FABBB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4881167"/>
        <c:axId val="1174879247"/>
      </c:barChart>
      <c:catAx>
        <c:axId val="11748811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4879247"/>
        <c:crosses val="autoZero"/>
        <c:auto val="1"/>
        <c:lblAlgn val="ctr"/>
        <c:lblOffset val="100"/>
        <c:noMultiLvlLbl val="0"/>
      </c:catAx>
      <c:valAx>
        <c:axId val="1174879247"/>
        <c:scaling>
          <c:orientation val="minMax"/>
          <c:max val="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Quantity (MT)</a:t>
                </a:r>
              </a:p>
            </c:rich>
          </c:tx>
          <c:layout>
            <c:manualLayout>
              <c:xMode val="edge"/>
              <c:yMode val="edge"/>
              <c:x val="2.1949548867840615E-2"/>
              <c:y val="0.439066605259643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AU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4881167"/>
        <c:crosses val="autoZero"/>
        <c:crossBetween val="between"/>
        <c:majorUnit val="100000"/>
        <c:minorUnit val="20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615763</xdr:colOff>
      <xdr:row>2</xdr:row>
      <xdr:rowOff>49754</xdr:rowOff>
    </xdr:from>
    <xdr:to>
      <xdr:col>11</xdr:col>
      <xdr:colOff>1063325</xdr:colOff>
      <xdr:row>18</xdr:row>
      <xdr:rowOff>161925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9F6CFE5-58DF-D350-768C-0CCBA8C26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ulis Legal" refreshedDate="46146.826271759259" createdVersion="8" refreshedVersion="8" minRefreshableVersion="3" recordCount="120" xr:uid="{3DCDFCF7-BDBE-4F9A-99B6-F7592EF39ED1}">
  <cacheSource type="worksheet">
    <worksheetSource ref="A2:M122" sheet="Original data"/>
  </cacheSource>
  <cacheFields count="13">
    <cacheField name="Year" numFmtId="0">
      <sharedItems count="11">
        <s v="2021"/>
        <s v="2022"/>
        <s v="2023"/>
        <s v="2024"/>
        <s v="2025"/>
        <s v="2015" u="1"/>
        <s v="2016" u="1"/>
        <s v="2017" u="1"/>
        <s v="2018" u="1"/>
        <s v="2019" u="1"/>
        <s v="2020" u="1"/>
      </sharedItems>
    </cacheField>
    <cacheField name="数据年月" numFmtId="0">
      <sharedItems containsSemiMixedTypes="0" containsString="0" containsNumber="1" containsInteger="1" minValue="202101" maxValue="202512"/>
    </cacheField>
    <cacheField name="商品编码" numFmtId="0">
      <sharedItems containsSemiMixedTypes="0" containsString="0" containsNumber="1" containsInteger="1" minValue="73081000" maxValue="73089000" count="2">
        <n v="73081000"/>
        <n v="73089000"/>
      </sharedItems>
    </cacheField>
    <cacheField name="商品名称" numFmtId="0">
      <sharedItems/>
    </cacheField>
    <cacheField name="贸易伙伴编码" numFmtId="0">
      <sharedItems containsSemiMixedTypes="0" containsString="0" containsNumber="1" containsInteger="1" minValue="601" maxValue="601"/>
    </cacheField>
    <cacheField name="贸易伙伴名称" numFmtId="0">
      <sharedItems/>
    </cacheField>
    <cacheField name="第一数量" numFmtId="165">
      <sharedItems containsSemiMixedTypes="0" containsString="0" containsNumber="1" containsInteger="1" minValue="16871" maxValue="53516032"/>
    </cacheField>
    <cacheField name="第一计量单位" numFmtId="165">
      <sharedItems/>
    </cacheField>
    <cacheField name="转换成吨（T）" numFmtId="165">
      <sharedItems containsSemiMixedTypes="0" containsString="0" containsNumber="1" minValue="16.870999999999999" maxValue="53516.031999999999"/>
    </cacheField>
    <cacheField name="第二数量" numFmtId="0">
      <sharedItems containsSemiMixedTypes="0" containsString="0" containsNumber="1" containsInteger="1" minValue="0" maxValue="0"/>
    </cacheField>
    <cacheField name="第二计量单位" numFmtId="0">
      <sharedItems/>
    </cacheField>
    <cacheField name="美元(USD)" numFmtId="165">
      <sharedItems containsSemiMixedTypes="0" containsString="0" containsNumber="1" containsInteger="1" minValue="130241" maxValue="152702294"/>
    </cacheField>
    <cacheField name="（USD/T)" numFmtId="165">
      <sharedItems containsSemiMixedTypes="0" containsString="0" containsNumber="1" minValue="1262.6196693859597" maxValue="7719.815067275206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">
  <r>
    <x v="0"/>
    <n v="202101"/>
    <x v="0"/>
    <s v="钢铁制桥梁及桥梁体段"/>
    <n v="601"/>
    <s v="澳大利亚"/>
    <n v="329660"/>
    <s v="千克(KG)"/>
    <n v="329.66"/>
    <n v="0"/>
    <s v="?"/>
    <n v="997317"/>
    <n v="3025.289692410362"/>
  </r>
  <r>
    <x v="0"/>
    <n v="202102"/>
    <x v="0"/>
    <s v="钢铁制桥梁及桥梁体段"/>
    <n v="601"/>
    <s v="澳大利亚"/>
    <n v="221126"/>
    <s v="千克(KG)"/>
    <n v="221.126"/>
    <n v="0"/>
    <s v="?"/>
    <n v="729693"/>
    <n v="3299.8968913651038"/>
  </r>
  <r>
    <x v="0"/>
    <n v="202103"/>
    <x v="0"/>
    <s v="钢铁制桥梁及桥梁体段"/>
    <n v="601"/>
    <s v="澳大利亚"/>
    <n v="745579"/>
    <s v="千克(KG)"/>
    <n v="745.57899999999995"/>
    <n v="0"/>
    <s v="?"/>
    <n v="1977584"/>
    <n v="2652.413761653695"/>
  </r>
  <r>
    <x v="0"/>
    <n v="202104"/>
    <x v="0"/>
    <s v="钢铁制桥梁及桥梁体段"/>
    <n v="601"/>
    <s v="澳大利亚"/>
    <n v="555740"/>
    <s v="千克(KG)"/>
    <n v="555.74"/>
    <n v="0"/>
    <s v="?"/>
    <n v="1152677"/>
    <n v="2074.1299888437038"/>
  </r>
  <r>
    <x v="0"/>
    <n v="202105"/>
    <x v="0"/>
    <s v="钢铁制桥梁及桥梁体段"/>
    <n v="601"/>
    <s v="澳大利亚"/>
    <n v="29035"/>
    <s v="千克(KG)"/>
    <n v="29.035"/>
    <n v="0"/>
    <s v="?"/>
    <n v="165560"/>
    <n v="5702.0836920957463"/>
  </r>
  <r>
    <x v="0"/>
    <n v="202106"/>
    <x v="0"/>
    <s v="钢铁制桥梁及桥梁体段"/>
    <n v="601"/>
    <s v="澳大利亚"/>
    <n v="90920"/>
    <s v="千克(KG)"/>
    <n v="90.92"/>
    <n v="0"/>
    <s v="?"/>
    <n v="182739"/>
    <n v="2009.8878134623844"/>
  </r>
  <r>
    <x v="0"/>
    <n v="202107"/>
    <x v="0"/>
    <s v="钢铁制桥梁及桥梁体段"/>
    <n v="601"/>
    <s v="澳大利亚"/>
    <n v="126158"/>
    <s v="千克(KG)"/>
    <n v="126.158"/>
    <n v="0"/>
    <s v="?"/>
    <n v="255891"/>
    <n v="2028.3374815707286"/>
  </r>
  <r>
    <x v="0"/>
    <n v="202108"/>
    <x v="0"/>
    <s v="钢铁制桥梁及桥梁体段"/>
    <n v="601"/>
    <s v="澳大利亚"/>
    <n v="447136"/>
    <s v="千克(KG)"/>
    <n v="447.13600000000002"/>
    <n v="0"/>
    <s v="?"/>
    <n v="866999"/>
    <n v="1939.0051349030271"/>
  </r>
  <r>
    <x v="0"/>
    <n v="202109"/>
    <x v="0"/>
    <s v="钢铁制桥梁及桥梁体段"/>
    <n v="601"/>
    <s v="澳大利亚"/>
    <n v="126820"/>
    <s v="千克(KG)"/>
    <n v="126.82"/>
    <n v="0"/>
    <s v="?"/>
    <n v="262720"/>
    <n v="2071.5975398202177"/>
  </r>
  <r>
    <x v="0"/>
    <n v="202110"/>
    <x v="0"/>
    <s v="钢铁制桥梁及桥梁体段"/>
    <n v="601"/>
    <s v="澳大利亚"/>
    <n v="296370"/>
    <s v="千克(KG)"/>
    <n v="296.37"/>
    <n v="0"/>
    <s v="?"/>
    <n v="617183"/>
    <n v="2082.4746094409015"/>
  </r>
  <r>
    <x v="0"/>
    <n v="202111"/>
    <x v="0"/>
    <s v="钢铁制桥梁及桥梁体段"/>
    <n v="601"/>
    <s v="澳大利亚"/>
    <n v="649168"/>
    <s v="千克(KG)"/>
    <n v="649.16800000000001"/>
    <n v="0"/>
    <s v="?"/>
    <n v="1351938"/>
    <n v="2082.570305375496"/>
  </r>
  <r>
    <x v="0"/>
    <n v="202112"/>
    <x v="0"/>
    <s v="钢铁制桥梁及桥梁体段"/>
    <n v="601"/>
    <s v="澳大利亚"/>
    <n v="281630"/>
    <s v="千克(KG)"/>
    <n v="281.63"/>
    <n v="0"/>
    <s v="?"/>
    <n v="594891"/>
    <n v="2112.3140290452011"/>
  </r>
  <r>
    <x v="0"/>
    <n v="202101"/>
    <x v="1"/>
    <s v="其他钢铁结构体；钢结构体用部件及加工钢材"/>
    <n v="601"/>
    <s v="澳大利亚"/>
    <n v="33167344"/>
    <s v="千克(KG)"/>
    <n v="33167.343999999997"/>
    <n v="0"/>
    <s v="?"/>
    <n v="52502057"/>
    <n v="1582.9442659020272"/>
  </r>
  <r>
    <x v="0"/>
    <n v="202102"/>
    <x v="1"/>
    <s v="其他钢铁结构体；钢结构体用部件及加工钢材"/>
    <n v="601"/>
    <s v="澳大利亚"/>
    <n v="25643692"/>
    <s v="千克(KG)"/>
    <n v="25643.691999999999"/>
    <n v="0"/>
    <s v="?"/>
    <n v="43482381"/>
    <n v="1695.6365331481911"/>
  </r>
  <r>
    <x v="0"/>
    <n v="202103"/>
    <x v="1"/>
    <s v="其他钢铁结构体；钢结构体用部件及加工钢材"/>
    <n v="601"/>
    <s v="澳大利亚"/>
    <n v="24273818"/>
    <s v="千克(KG)"/>
    <n v="24273.817999999999"/>
    <n v="0"/>
    <s v="?"/>
    <n v="41340695"/>
    <n v="1703.0981693938713"/>
  </r>
  <r>
    <x v="0"/>
    <n v="202104"/>
    <x v="1"/>
    <s v="其他钢铁结构体；钢结构体用部件及加工钢材"/>
    <n v="601"/>
    <s v="澳大利亚"/>
    <n v="31413878"/>
    <s v="千克(KG)"/>
    <n v="31413.878000000001"/>
    <n v="0"/>
    <s v="?"/>
    <n v="49604558"/>
    <n v="1579.0650870930358"/>
  </r>
  <r>
    <x v="0"/>
    <n v="202105"/>
    <x v="1"/>
    <s v="其他钢铁结构体；钢结构体用部件及加工钢材"/>
    <n v="601"/>
    <s v="澳大利亚"/>
    <n v="35730641"/>
    <s v="千克(KG)"/>
    <n v="35730.641000000003"/>
    <n v="0"/>
    <s v="?"/>
    <n v="59120612"/>
    <n v="1654.6194063520998"/>
  </r>
  <r>
    <x v="0"/>
    <n v="202106"/>
    <x v="1"/>
    <s v="其他钢铁结构体；钢结构体用部件及加工钢材"/>
    <n v="601"/>
    <s v="澳大利亚"/>
    <n v="40208300"/>
    <s v="千克(KG)"/>
    <n v="40208.300000000003"/>
    <n v="0"/>
    <s v="?"/>
    <n v="63682523"/>
    <n v="1583.8153565308653"/>
  </r>
  <r>
    <x v="0"/>
    <n v="202107"/>
    <x v="1"/>
    <s v="其他钢铁结构体；钢结构体用部件及加工钢材"/>
    <n v="601"/>
    <s v="澳大利亚"/>
    <n v="43871835"/>
    <s v="千克(KG)"/>
    <n v="43871.834999999999"/>
    <n v="0"/>
    <s v="?"/>
    <n v="81970756"/>
    <n v="1868.414120357628"/>
  </r>
  <r>
    <x v="0"/>
    <n v="202108"/>
    <x v="1"/>
    <s v="其他钢铁结构体；钢结构体用部件及加工钢材"/>
    <n v="601"/>
    <s v="澳大利亚"/>
    <n v="37382419"/>
    <s v="千克(KG)"/>
    <n v="37382.419000000002"/>
    <n v="0"/>
    <s v="?"/>
    <n v="73088435"/>
    <n v="1955.1553097727569"/>
  </r>
  <r>
    <x v="0"/>
    <n v="202109"/>
    <x v="1"/>
    <s v="其他钢铁结构体；钢结构体用部件及加工钢材"/>
    <n v="601"/>
    <s v="澳大利亚"/>
    <n v="37593328"/>
    <s v="千克(KG)"/>
    <n v="37593.328000000001"/>
    <n v="0"/>
    <s v="?"/>
    <n v="70654015"/>
    <n v="1879.429642408887"/>
  </r>
  <r>
    <x v="0"/>
    <n v="202110"/>
    <x v="1"/>
    <s v="其他钢铁结构体；钢结构体用部件及加工钢材"/>
    <n v="601"/>
    <s v="澳大利亚"/>
    <n v="47735471"/>
    <s v="千克(KG)"/>
    <n v="47735.470999999998"/>
    <n v="0"/>
    <s v="?"/>
    <n v="97945442"/>
    <n v="2051.8377623214401"/>
  </r>
  <r>
    <x v="0"/>
    <n v="202111"/>
    <x v="1"/>
    <s v="其他钢铁结构体；钢结构体用部件及加工钢材"/>
    <n v="601"/>
    <s v="澳大利亚"/>
    <n v="45652005"/>
    <s v="千克(KG)"/>
    <n v="45652.004999999997"/>
    <n v="0"/>
    <s v="?"/>
    <n v="89248049"/>
    <n v="1954.9644971781636"/>
  </r>
  <r>
    <x v="0"/>
    <n v="202112"/>
    <x v="1"/>
    <s v="其他钢铁结构体；钢结构体用部件及加工钢材"/>
    <n v="601"/>
    <s v="澳大利亚"/>
    <n v="47374269"/>
    <s v="千克(KG)"/>
    <n v="47374.269"/>
    <n v="0"/>
    <s v="?"/>
    <n v="90038025"/>
    <n v="1900.5681121960954"/>
  </r>
  <r>
    <x v="1"/>
    <n v="202201"/>
    <x v="0"/>
    <s v="钢铁制桥梁及桥梁体段"/>
    <n v="601"/>
    <s v="澳大利亚"/>
    <n v="758979"/>
    <s v="千克(KG)"/>
    <n v="758.97900000000004"/>
    <n v="0"/>
    <s v="?"/>
    <n v="2421166"/>
    <n v="3190.0302906931547"/>
  </r>
  <r>
    <x v="1"/>
    <n v="202202"/>
    <x v="0"/>
    <s v="钢铁制桥梁及桥梁体段"/>
    <n v="601"/>
    <s v="澳大利亚"/>
    <n v="457541"/>
    <s v="千克(KG)"/>
    <n v="457.541"/>
    <n v="0"/>
    <s v="?"/>
    <n v="1078574"/>
    <n v="2357.3275400455914"/>
  </r>
  <r>
    <x v="1"/>
    <n v="202203"/>
    <x v="0"/>
    <s v="钢铁制桥梁及桥梁体段"/>
    <n v="601"/>
    <s v="澳大利亚"/>
    <n v="3321707"/>
    <s v="千克(KG)"/>
    <n v="3321.7069999999999"/>
    <n v="0"/>
    <s v="?"/>
    <n v="6445043"/>
    <n v="1940.2804040211856"/>
  </r>
  <r>
    <x v="1"/>
    <n v="202204"/>
    <x v="0"/>
    <s v="钢铁制桥梁及桥梁体段"/>
    <n v="601"/>
    <s v="澳大利亚"/>
    <n v="127123"/>
    <s v="千克(KG)"/>
    <n v="127.123"/>
    <n v="0"/>
    <s v="?"/>
    <n v="856358"/>
    <n v="6736.4520975747891"/>
  </r>
  <r>
    <x v="1"/>
    <n v="202205"/>
    <x v="0"/>
    <s v="钢铁制桥梁及桥梁体段"/>
    <n v="601"/>
    <s v="澳大利亚"/>
    <n v="103840"/>
    <s v="千克(KG)"/>
    <n v="103.84"/>
    <n v="0"/>
    <s v="?"/>
    <n v="211521"/>
    <n v="2036.9895993836672"/>
  </r>
  <r>
    <x v="1"/>
    <n v="202206"/>
    <x v="0"/>
    <s v="钢铁制桥梁及桥梁体段"/>
    <n v="601"/>
    <s v="澳大利亚"/>
    <n v="143951"/>
    <s v="千克(KG)"/>
    <n v="143.95099999999999"/>
    <n v="0"/>
    <s v="?"/>
    <n v="721265"/>
    <n v="5010.4896805162871"/>
  </r>
  <r>
    <x v="1"/>
    <n v="202207"/>
    <x v="0"/>
    <s v="钢铁制桥梁及桥梁体段"/>
    <n v="601"/>
    <s v="澳大利亚"/>
    <n v="2534573"/>
    <s v="千克(KG)"/>
    <n v="2534.5729999999999"/>
    <n v="0"/>
    <s v="?"/>
    <n v="7418292"/>
    <n v="2926.8409313915995"/>
  </r>
  <r>
    <x v="1"/>
    <n v="202208"/>
    <x v="0"/>
    <s v="钢铁制桥梁及桥梁体段"/>
    <n v="601"/>
    <s v="澳大利亚"/>
    <n v="146562"/>
    <s v="千克(KG)"/>
    <n v="146.56200000000001"/>
    <n v="0"/>
    <s v="?"/>
    <n v="781494"/>
    <n v="5332.1734146641011"/>
  </r>
  <r>
    <x v="1"/>
    <n v="202209"/>
    <x v="0"/>
    <s v="钢铁制桥梁及桥梁体段"/>
    <n v="601"/>
    <s v="澳大利亚"/>
    <n v="2825338"/>
    <s v="千克(KG)"/>
    <n v="2825.3380000000002"/>
    <n v="0"/>
    <s v="?"/>
    <n v="7777865"/>
    <n v="2752.8971754883837"/>
  </r>
  <r>
    <x v="1"/>
    <n v="202210"/>
    <x v="0"/>
    <s v="钢铁制桥梁及桥梁体段"/>
    <n v="601"/>
    <s v="澳大利亚"/>
    <n v="340479"/>
    <s v="千克(KG)"/>
    <n v="340.47899999999998"/>
    <n v="0"/>
    <s v="?"/>
    <n v="875279"/>
    <n v="2570.7282974867762"/>
  </r>
  <r>
    <x v="1"/>
    <n v="202211"/>
    <x v="0"/>
    <s v="钢铁制桥梁及桥梁体段"/>
    <n v="601"/>
    <s v="澳大利亚"/>
    <n v="2833041"/>
    <s v="千克(KG)"/>
    <n v="2833.0410000000002"/>
    <n v="0"/>
    <s v="?"/>
    <n v="11899693"/>
    <n v="4200.3250217698933"/>
  </r>
  <r>
    <x v="1"/>
    <n v="202212"/>
    <x v="0"/>
    <s v="钢铁制桥梁及桥梁体段"/>
    <n v="601"/>
    <s v="澳大利亚"/>
    <n v="2497502"/>
    <s v="千克(KG)"/>
    <n v="2497.502"/>
    <n v="0"/>
    <s v="?"/>
    <n v="9573188"/>
    <n v="3833.1052387545637"/>
  </r>
  <r>
    <x v="1"/>
    <n v="202201"/>
    <x v="1"/>
    <s v="其他钢铁结构体；钢结构体用部件及加工钢材"/>
    <n v="601"/>
    <s v="澳大利亚"/>
    <n v="47432836"/>
    <s v="千克(KG)"/>
    <n v="47432.836000000003"/>
    <n v="0"/>
    <s v="?"/>
    <n v="87905378"/>
    <n v="1853.2600074766769"/>
  </r>
  <r>
    <x v="1"/>
    <n v="202202"/>
    <x v="1"/>
    <s v="其他钢铁结构体；钢结构体用部件及加工钢材"/>
    <n v="601"/>
    <s v="澳大利亚"/>
    <n v="31279979"/>
    <s v="千克(KG)"/>
    <n v="31279.978999999999"/>
    <n v="0"/>
    <s v="?"/>
    <n v="70452816"/>
    <n v="2252.329389351572"/>
  </r>
  <r>
    <x v="1"/>
    <n v="202203"/>
    <x v="1"/>
    <s v="其他钢铁结构体；钢结构体用部件及加工钢材"/>
    <n v="601"/>
    <s v="澳大利亚"/>
    <n v="41468773"/>
    <s v="千克(KG)"/>
    <n v="41468.773000000001"/>
    <n v="0"/>
    <s v="?"/>
    <n v="83622563"/>
    <n v="2016.5188634831322"/>
  </r>
  <r>
    <x v="1"/>
    <n v="202204"/>
    <x v="1"/>
    <s v="其他钢铁结构体；钢结构体用部件及加工钢材"/>
    <n v="601"/>
    <s v="澳大利亚"/>
    <n v="42180471"/>
    <s v="千克(KG)"/>
    <n v="42180.470999999998"/>
    <n v="0"/>
    <s v="?"/>
    <n v="92869219"/>
    <n v="2201.7112848265729"/>
  </r>
  <r>
    <x v="1"/>
    <n v="202205"/>
    <x v="1"/>
    <s v="其他钢铁结构体；钢结构体用部件及加工钢材"/>
    <n v="601"/>
    <s v="澳大利亚"/>
    <n v="39970021"/>
    <s v="千克(KG)"/>
    <n v="39970.021000000001"/>
    <n v="0"/>
    <s v="?"/>
    <n v="82494264"/>
    <n v="2063.9034440337173"/>
  </r>
  <r>
    <x v="1"/>
    <n v="202206"/>
    <x v="1"/>
    <s v="其他钢铁结构体；钢结构体用部件及加工钢材"/>
    <n v="601"/>
    <s v="澳大利亚"/>
    <n v="53516032"/>
    <s v="千克(KG)"/>
    <n v="53516.031999999999"/>
    <n v="0"/>
    <s v="?"/>
    <n v="152702294"/>
    <n v="2853.3934279731352"/>
  </r>
  <r>
    <x v="1"/>
    <n v="202207"/>
    <x v="1"/>
    <s v="其他钢铁结构体；钢结构体用部件及加工钢材"/>
    <n v="601"/>
    <s v="澳大利亚"/>
    <n v="38382267"/>
    <s v="千克(KG)"/>
    <n v="38382.267"/>
    <n v="0"/>
    <s v="?"/>
    <n v="86776978"/>
    <n v="2260.8611940508881"/>
  </r>
  <r>
    <x v="1"/>
    <n v="202208"/>
    <x v="1"/>
    <s v="其他钢铁结构体；钢结构体用部件及加工钢材"/>
    <n v="601"/>
    <s v="澳大利亚"/>
    <n v="34195259"/>
    <s v="千克(KG)"/>
    <n v="34195.258999999998"/>
    <n v="0"/>
    <s v="?"/>
    <n v="73411976"/>
    <n v="2146.8466140291553"/>
  </r>
  <r>
    <x v="1"/>
    <n v="202209"/>
    <x v="1"/>
    <s v="其他钢铁结构体；钢结构体用部件及加工钢材"/>
    <n v="601"/>
    <s v="澳大利亚"/>
    <n v="32970968"/>
    <s v="千克(KG)"/>
    <n v="32970.968000000001"/>
    <n v="0"/>
    <s v="?"/>
    <n v="70416769"/>
    <n v="2135.7204010510095"/>
  </r>
  <r>
    <x v="1"/>
    <n v="202210"/>
    <x v="1"/>
    <s v="其他钢铁结构体；钢结构体用部件及加工钢材"/>
    <n v="601"/>
    <s v="澳大利亚"/>
    <n v="30348465"/>
    <s v="千克(KG)"/>
    <n v="30348.465"/>
    <n v="0"/>
    <s v="?"/>
    <n v="61976260"/>
    <n v="2042.1546855829447"/>
  </r>
  <r>
    <x v="1"/>
    <n v="202211"/>
    <x v="1"/>
    <s v="其他钢铁结构体；钢结构体用部件及加工钢材"/>
    <n v="601"/>
    <s v="澳大利亚"/>
    <n v="36261367"/>
    <s v="千克(KG)"/>
    <n v="36261.366999999998"/>
    <n v="0"/>
    <s v="?"/>
    <n v="70247119"/>
    <n v="1937.2440923145562"/>
  </r>
  <r>
    <x v="1"/>
    <n v="202212"/>
    <x v="1"/>
    <s v="其他钢铁结构体；钢结构体用部件及加工钢材"/>
    <n v="601"/>
    <s v="澳大利亚"/>
    <n v="30310018"/>
    <s v="千克(KG)"/>
    <n v="30310.018"/>
    <n v="0"/>
    <s v="?"/>
    <n v="56757841"/>
    <n v="1872.5769479912549"/>
  </r>
  <r>
    <x v="2"/>
    <n v="202301"/>
    <x v="0"/>
    <s v="钢铁制桥梁及桥梁体段"/>
    <n v="601"/>
    <s v="澳大利亚"/>
    <n v="3267580"/>
    <s v="千克(KG)"/>
    <n v="3267.58"/>
    <n v="0"/>
    <s v="?"/>
    <n v="10508410"/>
    <n v="3215.9610476254597"/>
  </r>
  <r>
    <x v="2"/>
    <n v="202302"/>
    <x v="0"/>
    <s v="钢铁制桥梁及桥梁体段"/>
    <n v="601"/>
    <s v="澳大利亚"/>
    <n v="2162110"/>
    <s v="千克(KG)"/>
    <n v="2162.11"/>
    <n v="0"/>
    <s v="?"/>
    <n v="8445721"/>
    <n v="3906.240200544838"/>
  </r>
  <r>
    <x v="2"/>
    <n v="202303"/>
    <x v="0"/>
    <s v="钢铁制桥梁及桥梁体段"/>
    <n v="601"/>
    <s v="澳大利亚"/>
    <n v="2939906"/>
    <s v="千克(KG)"/>
    <n v="2939.9059999999999"/>
    <n v="0"/>
    <s v="?"/>
    <n v="11236450"/>
    <n v="3822.04397011333"/>
  </r>
  <r>
    <x v="2"/>
    <n v="202304"/>
    <x v="0"/>
    <s v="钢铁制桥梁及桥梁体段"/>
    <n v="601"/>
    <s v="澳大利亚"/>
    <n v="2992444"/>
    <s v="千克(KG)"/>
    <n v="2992.444"/>
    <n v="0"/>
    <s v="?"/>
    <n v="10943512"/>
    <n v="3657.0482187803682"/>
  </r>
  <r>
    <x v="2"/>
    <n v="202305"/>
    <x v="0"/>
    <s v="钢铁制桥梁及桥梁体段"/>
    <n v="601"/>
    <s v="澳大利亚"/>
    <n v="2361818"/>
    <s v="千克(KG)"/>
    <n v="2361.8180000000002"/>
    <n v="0"/>
    <s v="?"/>
    <n v="9094364"/>
    <n v="3850.5778175964442"/>
  </r>
  <r>
    <x v="2"/>
    <n v="202306"/>
    <x v="0"/>
    <s v="钢铁制桥梁及桥梁体段"/>
    <n v="601"/>
    <s v="澳大利亚"/>
    <n v="478132"/>
    <s v="千克(KG)"/>
    <n v="478.13200000000001"/>
    <n v="0"/>
    <s v="?"/>
    <n v="2213612"/>
    <n v="4629.7089506663433"/>
  </r>
  <r>
    <x v="2"/>
    <n v="202307"/>
    <x v="0"/>
    <s v="钢铁制桥梁及桥梁体段"/>
    <n v="601"/>
    <s v="澳大利亚"/>
    <n v="4046850"/>
    <s v="千克(KG)"/>
    <n v="4046.85"/>
    <n v="0"/>
    <s v="?"/>
    <n v="14932294"/>
    <n v="3689.8560608868629"/>
  </r>
  <r>
    <x v="2"/>
    <n v="202308"/>
    <x v="0"/>
    <s v="钢铁制桥梁及桥梁体段"/>
    <n v="601"/>
    <s v="澳大利亚"/>
    <n v="4428042"/>
    <s v="千克(KG)"/>
    <n v="4428.0420000000004"/>
    <n v="0"/>
    <s v="?"/>
    <n v="16938821"/>
    <n v="3825.3523792231417"/>
  </r>
  <r>
    <x v="2"/>
    <n v="202309"/>
    <x v="0"/>
    <s v="钢铁制桥梁及桥梁体段"/>
    <n v="601"/>
    <s v="澳大利亚"/>
    <n v="1319147"/>
    <s v="千克(KG)"/>
    <n v="1319.1469999999999"/>
    <n v="0"/>
    <s v="?"/>
    <n v="4686270"/>
    <n v="3552.5002141535401"/>
  </r>
  <r>
    <x v="2"/>
    <n v="202310"/>
    <x v="0"/>
    <s v="钢铁制桥梁及桥梁体段"/>
    <n v="601"/>
    <s v="澳大利亚"/>
    <n v="3855596"/>
    <s v="千克(KG)"/>
    <n v="3855.596"/>
    <n v="0"/>
    <s v="?"/>
    <n v="13421877"/>
    <n v="3481.141955744326"/>
  </r>
  <r>
    <x v="2"/>
    <n v="202311"/>
    <x v="0"/>
    <s v="钢铁制桥梁及桥梁体段"/>
    <n v="601"/>
    <s v="澳大利亚"/>
    <n v="3316777"/>
    <s v="千克(KG)"/>
    <n v="3316.777"/>
    <n v="0"/>
    <s v="?"/>
    <n v="11344402"/>
    <n v="3420.3089324365187"/>
  </r>
  <r>
    <x v="2"/>
    <n v="202312"/>
    <x v="0"/>
    <s v="钢铁制桥梁及桥梁体段"/>
    <n v="601"/>
    <s v="澳大利亚"/>
    <n v="1337625"/>
    <s v="千克(KG)"/>
    <n v="1337.625"/>
    <n v="0"/>
    <s v="?"/>
    <n v="3893558"/>
    <n v="2910.7993645453694"/>
  </r>
  <r>
    <x v="2"/>
    <n v="202301"/>
    <x v="1"/>
    <s v="其他钢铁结构体；钢结构体用部件及加工钢材"/>
    <n v="601"/>
    <s v="澳大利亚"/>
    <n v="37157455"/>
    <s v="千克(KG)"/>
    <n v="37157.455000000002"/>
    <n v="0"/>
    <s v="?"/>
    <n v="65637723"/>
    <n v="1766.4752066577219"/>
  </r>
  <r>
    <x v="2"/>
    <n v="202302"/>
    <x v="1"/>
    <s v="其他钢铁结构体；钢结构体用部件及加工钢材"/>
    <n v="601"/>
    <s v="澳大利亚"/>
    <n v="24856875"/>
    <s v="千克(KG)"/>
    <n v="24856.875"/>
    <n v="0"/>
    <s v="?"/>
    <n v="39531889"/>
    <n v="1590.3804882954917"/>
  </r>
  <r>
    <x v="2"/>
    <n v="202303"/>
    <x v="1"/>
    <s v="其他钢铁结构体；钢结构体用部件及加工钢材"/>
    <n v="601"/>
    <s v="澳大利亚"/>
    <n v="43352974"/>
    <s v="千克(KG)"/>
    <n v="43352.974000000002"/>
    <n v="0"/>
    <s v="?"/>
    <n v="73585944"/>
    <n v="1697.3678437839119"/>
  </r>
  <r>
    <x v="2"/>
    <n v="202304"/>
    <x v="1"/>
    <s v="其他钢铁结构体；钢结构体用部件及加工钢材"/>
    <n v="601"/>
    <s v="澳大利亚"/>
    <n v="34236606"/>
    <s v="千克(KG)"/>
    <n v="34236.606"/>
    <n v="0"/>
    <s v="?"/>
    <n v="61491267"/>
    <n v="1796.0678403694571"/>
  </r>
  <r>
    <x v="2"/>
    <n v="202305"/>
    <x v="1"/>
    <s v="其他钢铁结构体；钢结构体用部件及加工钢材"/>
    <n v="601"/>
    <s v="澳大利亚"/>
    <n v="33865481"/>
    <s v="千克(KG)"/>
    <n v="33865.481"/>
    <n v="0"/>
    <s v="?"/>
    <n v="57223228"/>
    <n v="1689.7214009746385"/>
  </r>
  <r>
    <x v="2"/>
    <n v="202306"/>
    <x v="1"/>
    <s v="其他钢铁结构体；钢结构体用部件及加工钢材"/>
    <n v="601"/>
    <s v="澳大利亚"/>
    <n v="40095465"/>
    <s v="千克(KG)"/>
    <n v="40095.464999999997"/>
    <n v="0"/>
    <s v="?"/>
    <n v="72624797"/>
    <n v="1811.2970382061912"/>
  </r>
  <r>
    <x v="2"/>
    <n v="202307"/>
    <x v="1"/>
    <s v="其他钢铁结构体；钢结构体用部件及加工钢材"/>
    <n v="601"/>
    <s v="澳大利亚"/>
    <n v="31103232"/>
    <s v="千克(KG)"/>
    <n v="31103.232"/>
    <n v="0"/>
    <s v="?"/>
    <n v="54358980"/>
    <n v="1747.6955449517272"/>
  </r>
  <r>
    <x v="2"/>
    <n v="202308"/>
    <x v="1"/>
    <s v="其他钢铁结构体；钢结构体用部件及加工钢材"/>
    <n v="601"/>
    <s v="澳大利亚"/>
    <n v="34610099"/>
    <s v="千克(KG)"/>
    <n v="34610.099000000002"/>
    <n v="0"/>
    <s v="?"/>
    <n v="57047770"/>
    <n v="1648.2983767252442"/>
  </r>
  <r>
    <x v="2"/>
    <n v="202309"/>
    <x v="1"/>
    <s v="其他钢铁结构体；钢结构体用部件及加工钢材"/>
    <n v="601"/>
    <s v="澳大利亚"/>
    <n v="43053643"/>
    <s v="千克(KG)"/>
    <n v="43053.642999999996"/>
    <n v="0"/>
    <s v="?"/>
    <n v="70050434"/>
    <n v="1627.0500965504825"/>
  </r>
  <r>
    <x v="2"/>
    <n v="202310"/>
    <x v="1"/>
    <s v="其他钢铁结构体；钢结构体用部件及加工钢材"/>
    <n v="601"/>
    <s v="澳大利亚"/>
    <n v="39559105"/>
    <s v="千克(KG)"/>
    <n v="39559.105000000003"/>
    <n v="0"/>
    <s v="?"/>
    <n v="71102138"/>
    <n v="1797.3646774870158"/>
  </r>
  <r>
    <x v="2"/>
    <n v="202311"/>
    <x v="1"/>
    <s v="其他钢铁结构体；钢结构体用部件及加工钢材"/>
    <n v="601"/>
    <s v="澳大利亚"/>
    <n v="37859982"/>
    <s v="千克(KG)"/>
    <n v="37859.982000000004"/>
    <n v="0"/>
    <s v="?"/>
    <n v="68778249"/>
    <n v="1816.6476941272713"/>
  </r>
  <r>
    <x v="2"/>
    <n v="202312"/>
    <x v="1"/>
    <s v="其他钢铁结构体；钢结构体用部件及加工钢材"/>
    <n v="601"/>
    <s v="澳大利亚"/>
    <n v="33503367"/>
    <s v="千克(KG)"/>
    <n v="33503.366999999998"/>
    <n v="0"/>
    <s v="?"/>
    <n v="60087175"/>
    <n v="1793.4667581321007"/>
  </r>
  <r>
    <x v="3"/>
    <n v="202401"/>
    <x v="0"/>
    <s v="钢铁制桥梁及桥梁体段"/>
    <n v="601"/>
    <s v="澳大利亚"/>
    <n v="2166370"/>
    <s v="千克(KG)"/>
    <n v="2166.37"/>
    <n v="0"/>
    <s v="?"/>
    <n v="7089500"/>
    <n v="3272.5250072702265"/>
  </r>
  <r>
    <x v="3"/>
    <n v="202402"/>
    <x v="0"/>
    <s v="钢铁制桥梁及桥梁体段"/>
    <n v="601"/>
    <s v="澳大利亚"/>
    <n v="2239570"/>
    <s v="千克(KG)"/>
    <n v="2239.5700000000002"/>
    <n v="0"/>
    <s v="?"/>
    <n v="7559581"/>
    <n v="3375.4609143719549"/>
  </r>
  <r>
    <x v="3"/>
    <n v="202403"/>
    <x v="0"/>
    <s v="钢铁制桥梁及桥梁体段"/>
    <n v="601"/>
    <s v="澳大利亚"/>
    <n v="301915"/>
    <s v="千克(KG)"/>
    <n v="301.91500000000002"/>
    <n v="0"/>
    <s v="?"/>
    <n v="1109738"/>
    <n v="3675.6636801748832"/>
  </r>
  <r>
    <x v="3"/>
    <n v="202404"/>
    <x v="0"/>
    <s v="钢铁制桥梁及桥梁体段"/>
    <n v="601"/>
    <s v="澳大利亚"/>
    <n v="265151"/>
    <s v="千克(KG)"/>
    <n v="265.15100000000001"/>
    <n v="0"/>
    <s v="?"/>
    <n v="1191383"/>
    <n v="4493.2246154078239"/>
  </r>
  <r>
    <x v="3"/>
    <n v="202405"/>
    <x v="0"/>
    <s v="钢铁制桥梁及桥梁体段"/>
    <n v="601"/>
    <s v="澳大利亚"/>
    <n v="685234"/>
    <s v="千克(KG)"/>
    <n v="685.23400000000004"/>
    <n v="0"/>
    <s v="?"/>
    <n v="2807901"/>
    <n v="4097.7257404040074"/>
  </r>
  <r>
    <x v="3"/>
    <n v="202406"/>
    <x v="0"/>
    <s v="钢铁制桥梁及桥梁体段"/>
    <n v="601"/>
    <s v="澳大利亚"/>
    <n v="947488"/>
    <s v="千克(KG)"/>
    <n v="947.48800000000006"/>
    <n v="0"/>
    <s v="?"/>
    <n v="4112880"/>
    <n v="4340.8254247019486"/>
  </r>
  <r>
    <x v="3"/>
    <n v="202407"/>
    <x v="0"/>
    <s v="钢铁制桥梁及桥梁体段"/>
    <n v="601"/>
    <s v="澳大利亚"/>
    <n v="617120"/>
    <s v="千克(KG)"/>
    <n v="617.12"/>
    <n v="0"/>
    <s v="?"/>
    <n v="2562682"/>
    <n v="4152.6477832512319"/>
  </r>
  <r>
    <x v="3"/>
    <n v="202408"/>
    <x v="0"/>
    <s v="钢铁制桥梁及桥梁体段"/>
    <n v="601"/>
    <s v="澳大利亚"/>
    <n v="381408"/>
    <s v="千克(KG)"/>
    <n v="381.40800000000002"/>
    <n v="0"/>
    <s v="?"/>
    <n v="1691911"/>
    <n v="4435.9609656850407"/>
  </r>
  <r>
    <x v="3"/>
    <n v="202409"/>
    <x v="0"/>
    <s v="钢铁制桥梁及桥梁体段"/>
    <n v="601"/>
    <s v="澳大利亚"/>
    <n v="90745"/>
    <s v="千克(KG)"/>
    <n v="90.745000000000005"/>
    <n v="0"/>
    <s v="?"/>
    <n v="309486"/>
    <n v="3410.501956030635"/>
  </r>
  <r>
    <x v="3"/>
    <n v="202410"/>
    <x v="0"/>
    <s v="钢铁制桥梁及桥梁体段"/>
    <n v="601"/>
    <s v="澳大利亚"/>
    <n v="60724"/>
    <s v="千克(KG)"/>
    <n v="60.723999999999997"/>
    <n v="0"/>
    <s v="?"/>
    <n v="194170"/>
    <n v="3197.5825044463477"/>
  </r>
  <r>
    <x v="3"/>
    <n v="202411"/>
    <x v="0"/>
    <s v="钢铁制桥梁及桥梁体段"/>
    <n v="601"/>
    <s v="澳大利亚"/>
    <n v="488374"/>
    <s v="千克(KG)"/>
    <n v="488.37400000000002"/>
    <n v="0"/>
    <s v="?"/>
    <n v="1494121"/>
    <n v="3059.3786729023245"/>
  </r>
  <r>
    <x v="3"/>
    <n v="202412"/>
    <x v="0"/>
    <s v="钢铁制桥梁及桥梁体段"/>
    <n v="601"/>
    <s v="澳大利亚"/>
    <n v="278757"/>
    <s v="千克(KG)"/>
    <n v="278.75700000000001"/>
    <n v="0"/>
    <s v="?"/>
    <n v="862575"/>
    <n v="3094.3617559379672"/>
  </r>
  <r>
    <x v="3"/>
    <n v="202401"/>
    <x v="1"/>
    <s v="其他钢铁结构体；钢结构体用部件及加工钢材"/>
    <n v="601"/>
    <s v="澳大利亚"/>
    <n v="36658250"/>
    <s v="千克(KG)"/>
    <n v="36658.25"/>
    <n v="0"/>
    <s v="?"/>
    <n v="62292492"/>
    <n v="1699.276206583784"/>
  </r>
  <r>
    <x v="3"/>
    <n v="202402"/>
    <x v="1"/>
    <s v="其他钢铁结构体；钢结构体用部件及加工钢材"/>
    <n v="601"/>
    <s v="澳大利亚"/>
    <n v="23412275"/>
    <s v="千克(KG)"/>
    <n v="23412.275000000001"/>
    <n v="0"/>
    <s v="?"/>
    <n v="45585754"/>
    <n v="1947.087756315864"/>
  </r>
  <r>
    <x v="3"/>
    <n v="202403"/>
    <x v="1"/>
    <s v="其他钢铁结构体；钢结构体用部件及加工钢材"/>
    <n v="601"/>
    <s v="澳大利亚"/>
    <n v="30035410"/>
    <s v="千克(KG)"/>
    <n v="30035.41"/>
    <n v="0"/>
    <s v="?"/>
    <n v="48756848"/>
    <n v="1623.3122171463615"/>
  </r>
  <r>
    <x v="3"/>
    <n v="202404"/>
    <x v="1"/>
    <s v="其他钢铁结构体；钢结构体用部件及加工钢材"/>
    <n v="601"/>
    <s v="澳大利亚"/>
    <n v="39240972"/>
    <s v="千克(KG)"/>
    <n v="39240.972000000002"/>
    <n v="0"/>
    <s v="?"/>
    <n v="60248844"/>
    <n v="1535.3555462387628"/>
  </r>
  <r>
    <x v="3"/>
    <n v="202405"/>
    <x v="1"/>
    <s v="其他钢铁结构体；钢结构体用部件及加工钢材"/>
    <n v="601"/>
    <s v="澳大利亚"/>
    <n v="36917056"/>
    <s v="千克(KG)"/>
    <n v="36917.055999999997"/>
    <n v="0"/>
    <s v="?"/>
    <n v="55199427"/>
    <n v="1495.2283031452996"/>
  </r>
  <r>
    <x v="3"/>
    <n v="202406"/>
    <x v="1"/>
    <s v="其他钢铁结构体；钢结构体用部件及加工钢材"/>
    <n v="601"/>
    <s v="澳大利亚"/>
    <n v="37014043"/>
    <s v="千克(KG)"/>
    <n v="37014.042999999998"/>
    <n v="0"/>
    <s v="?"/>
    <n v="60961273"/>
    <n v="1646.9768784782577"/>
  </r>
  <r>
    <x v="3"/>
    <n v="202407"/>
    <x v="1"/>
    <s v="其他钢铁结构体；钢结构体用部件及加工钢材"/>
    <n v="601"/>
    <s v="澳大利亚"/>
    <n v="31734359"/>
    <s v="千克(KG)"/>
    <n v="31734.359"/>
    <n v="0"/>
    <s v="?"/>
    <n v="45834888"/>
    <n v="1444.3300398788581"/>
  </r>
  <r>
    <x v="3"/>
    <n v="202408"/>
    <x v="1"/>
    <s v="其他钢铁结构体；钢结构体用部件及加工钢材"/>
    <n v="601"/>
    <s v="澳大利亚"/>
    <n v="35857011"/>
    <s v="千克(KG)"/>
    <n v="35857.010999999999"/>
    <n v="0"/>
    <s v="?"/>
    <n v="56019148"/>
    <n v="1562.2927410207171"/>
  </r>
  <r>
    <x v="3"/>
    <n v="202409"/>
    <x v="1"/>
    <s v="其他钢铁结构体；钢结构体用部件及加工钢材"/>
    <n v="601"/>
    <s v="澳大利亚"/>
    <n v="33874601"/>
    <s v="千克(KG)"/>
    <n v="33874.601000000002"/>
    <n v="0"/>
    <s v="?"/>
    <n v="48926263"/>
    <n v="1444.3347391752304"/>
  </r>
  <r>
    <x v="3"/>
    <n v="202410"/>
    <x v="1"/>
    <s v="其他钢铁结构体；钢结构体用部件及加工钢材"/>
    <n v="601"/>
    <s v="澳大利亚"/>
    <n v="43375547"/>
    <s v="千克(KG)"/>
    <n v="43375.546999999999"/>
    <n v="0"/>
    <s v="?"/>
    <n v="68452343"/>
    <n v="1578.1320982534237"/>
  </r>
  <r>
    <x v="3"/>
    <n v="202411"/>
    <x v="1"/>
    <s v="其他钢铁结构体；钢结构体用部件及加工钢材"/>
    <n v="601"/>
    <s v="澳大利亚"/>
    <n v="32520759"/>
    <s v="千克(KG)"/>
    <n v="32520.758999999998"/>
    <n v="0"/>
    <s v="?"/>
    <n v="51132150"/>
    <n v="1572.2926392954114"/>
  </r>
  <r>
    <x v="3"/>
    <n v="202412"/>
    <x v="1"/>
    <s v="其他钢铁结构体；钢结构体用部件及加工钢材"/>
    <n v="601"/>
    <s v="澳大利亚"/>
    <n v="42537950"/>
    <s v="千克(KG)"/>
    <n v="42537.95"/>
    <n v="0"/>
    <s v="?"/>
    <n v="58330311"/>
    <n v="1371.2534572070351"/>
  </r>
  <r>
    <x v="4"/>
    <n v="202501"/>
    <x v="0"/>
    <s v="钢铁制桥梁及桥梁体段"/>
    <n v="601"/>
    <s v="澳大利亚"/>
    <n v="340538"/>
    <s v="千克(KG)"/>
    <n v="340.53800000000001"/>
    <n v="0"/>
    <s v="?"/>
    <n v="797843"/>
    <n v="2342.8897802888368"/>
  </r>
  <r>
    <x v="4"/>
    <n v="202502"/>
    <x v="0"/>
    <s v="钢铁制桥梁及桥梁体段"/>
    <n v="601"/>
    <s v="澳大利亚"/>
    <n v="85446"/>
    <s v="千克(KG)"/>
    <n v="85.445999999999998"/>
    <n v="0"/>
    <s v="?"/>
    <n v="227012"/>
    <n v="2656.7890831636355"/>
  </r>
  <r>
    <x v="4"/>
    <n v="202503"/>
    <x v="0"/>
    <s v="钢铁制桥梁及桥梁体段"/>
    <n v="601"/>
    <s v="澳大利亚"/>
    <n v="54402"/>
    <s v="千克(KG)"/>
    <n v="54.402000000000001"/>
    <n v="0"/>
    <s v="?"/>
    <n v="255343"/>
    <n v="4693.6325870372411"/>
  </r>
  <r>
    <x v="4"/>
    <n v="202504"/>
    <x v="0"/>
    <s v="钢铁制桥梁及桥梁体段"/>
    <n v="601"/>
    <s v="澳大利亚"/>
    <n v="72186"/>
    <s v="千克(KG)"/>
    <n v="72.186000000000007"/>
    <n v="0"/>
    <s v="?"/>
    <n v="269858"/>
    <n v="3738.3703211148973"/>
  </r>
  <r>
    <x v="4"/>
    <n v="202505"/>
    <x v="0"/>
    <s v="钢铁制桥梁及桥梁体段"/>
    <n v="601"/>
    <s v="澳大利亚"/>
    <n v="1145551"/>
    <s v="千克(KG)"/>
    <n v="1145.5509999999999"/>
    <n v="0"/>
    <s v="?"/>
    <n v="2186113"/>
    <n v="1908.3506539647733"/>
  </r>
  <r>
    <x v="4"/>
    <n v="202506"/>
    <x v="0"/>
    <s v="钢铁制桥梁及桥梁体段"/>
    <n v="601"/>
    <s v="澳大利亚"/>
    <n v="81450"/>
    <s v="千克(KG)"/>
    <n v="81.45"/>
    <n v="0"/>
    <s v="?"/>
    <n v="276941"/>
    <n v="3400.135052179251"/>
  </r>
  <r>
    <x v="4"/>
    <n v="202507"/>
    <x v="0"/>
    <s v="钢铁制桥梁及桥梁体段"/>
    <n v="601"/>
    <s v="澳大利亚"/>
    <n v="117917"/>
    <s v="千克(KG)"/>
    <n v="117.917"/>
    <n v="0"/>
    <s v="?"/>
    <n v="519291"/>
    <n v="4403.8688229856598"/>
  </r>
  <r>
    <x v="4"/>
    <n v="202508"/>
    <x v="0"/>
    <s v="钢铁制桥梁及桥梁体段"/>
    <n v="601"/>
    <s v="澳大利亚"/>
    <n v="16871"/>
    <s v="千克(KG)"/>
    <n v="16.870999999999999"/>
    <n v="0"/>
    <s v="?"/>
    <n v="130241"/>
    <n v="7719.8150672752063"/>
  </r>
  <r>
    <x v="4"/>
    <n v="202509"/>
    <x v="0"/>
    <s v="钢铁制桥梁及桥梁体段"/>
    <n v="601"/>
    <s v="澳大利亚"/>
    <n v="130668"/>
    <s v="千克(KG)"/>
    <n v="130.66800000000001"/>
    <n v="0"/>
    <s v="?"/>
    <n v="439937"/>
    <n v="3366.8304405057088"/>
  </r>
  <r>
    <x v="4"/>
    <n v="202510"/>
    <x v="0"/>
    <s v="钢铁制桥梁及桥梁体段"/>
    <n v="601"/>
    <s v="澳大利亚"/>
    <n v="822358"/>
    <s v="千克(KG)"/>
    <n v="822.35799999999995"/>
    <n v="0"/>
    <s v="?"/>
    <n v="2584483"/>
    <n v="3142.7711531960535"/>
  </r>
  <r>
    <x v="4"/>
    <n v="202511"/>
    <x v="0"/>
    <s v="钢铁制桥梁及桥梁体段"/>
    <n v="601"/>
    <s v="澳大利亚"/>
    <n v="1450912"/>
    <s v="千克(KG)"/>
    <n v="1450.912"/>
    <n v="0"/>
    <s v="?"/>
    <n v="4570323"/>
    <n v="3149.9656767605479"/>
  </r>
  <r>
    <x v="4"/>
    <n v="202512"/>
    <x v="0"/>
    <s v="钢铁制桥梁及桥梁体段"/>
    <n v="601"/>
    <s v="澳大利亚"/>
    <n v="618593"/>
    <s v="千克(KG)"/>
    <n v="618.59299999999996"/>
    <n v="0"/>
    <s v="?"/>
    <n v="2040802"/>
    <n v="3299.1029643077113"/>
  </r>
  <r>
    <x v="4"/>
    <n v="202501"/>
    <x v="1"/>
    <s v="其他钢铁结构体；钢结构体用部件及加工钢材"/>
    <n v="601"/>
    <s v="澳大利亚"/>
    <n v="44347683"/>
    <s v="千克(KG)"/>
    <n v="44347.682999999997"/>
    <n v="0"/>
    <s v="?"/>
    <n v="64551856"/>
    <n v="1455.5857630713199"/>
  </r>
  <r>
    <x v="4"/>
    <n v="202502"/>
    <x v="1"/>
    <s v="其他钢铁结构体；钢结构体用部件及加工钢材"/>
    <n v="601"/>
    <s v="澳大利亚"/>
    <n v="19597279"/>
    <s v="千克(KG)"/>
    <n v="19597.278999999999"/>
    <n v="0"/>
    <s v="?"/>
    <n v="29938429"/>
    <n v="1527.6829502708003"/>
  </r>
  <r>
    <x v="4"/>
    <n v="202503"/>
    <x v="1"/>
    <s v="其他钢铁结构体；钢结构体用部件及加工钢材"/>
    <n v="601"/>
    <s v="澳大利亚"/>
    <n v="34843256"/>
    <s v="千克(KG)"/>
    <n v="34843.256000000001"/>
    <n v="0"/>
    <s v="?"/>
    <n v="52067113"/>
    <n v="1494.3239805143353"/>
  </r>
  <r>
    <x v="4"/>
    <n v="202504"/>
    <x v="1"/>
    <s v="其他钢铁结构体；钢结构体用部件及加工钢材"/>
    <n v="601"/>
    <s v="澳大利亚"/>
    <n v="33440954"/>
    <s v="千克(KG)"/>
    <n v="33440.953999999998"/>
    <n v="0"/>
    <s v="?"/>
    <n v="48802150"/>
    <n v="1459.3528043488234"/>
  </r>
  <r>
    <x v="4"/>
    <n v="202505"/>
    <x v="1"/>
    <s v="其他钢铁结构体；钢结构体用部件及加工钢材"/>
    <n v="601"/>
    <s v="澳大利亚"/>
    <n v="37298190"/>
    <s v="千克(KG)"/>
    <n v="37298.19"/>
    <n v="0"/>
    <s v="?"/>
    <n v="57581591"/>
    <n v="1543.8173005177998"/>
  </r>
  <r>
    <x v="4"/>
    <n v="202506"/>
    <x v="1"/>
    <s v="其他钢铁结构体；钢结构体用部件及加工钢材"/>
    <n v="601"/>
    <s v="澳大利亚"/>
    <n v="34071410"/>
    <s v="千克(KG)"/>
    <n v="34071.410000000003"/>
    <n v="0"/>
    <s v="?"/>
    <n v="50472503"/>
    <n v="1481.3740611263224"/>
  </r>
  <r>
    <x v="4"/>
    <n v="202507"/>
    <x v="1"/>
    <s v="其他钢铁结构体；钢结构体用部件及加工钢材"/>
    <n v="601"/>
    <s v="澳大利亚"/>
    <n v="44922783"/>
    <s v="千克(KG)"/>
    <n v="44922.783000000003"/>
    <n v="0"/>
    <s v="?"/>
    <n v="61215264"/>
    <n v="1362.6774636825148"/>
  </r>
  <r>
    <x v="4"/>
    <n v="202508"/>
    <x v="1"/>
    <s v="其他钢铁结构体；钢结构体用部件及加工钢材"/>
    <n v="601"/>
    <s v="澳大利亚"/>
    <n v="44188202"/>
    <s v="千克(KG)"/>
    <n v="44188.201999999997"/>
    <n v="0"/>
    <s v="?"/>
    <n v="55792893"/>
    <n v="1262.6196693859597"/>
  </r>
  <r>
    <x v="4"/>
    <n v="202509"/>
    <x v="1"/>
    <s v="其他钢铁结构体；钢结构体用部件及加工钢材"/>
    <n v="601"/>
    <s v="澳大利亚"/>
    <n v="41715165"/>
    <s v="千克(KG)"/>
    <n v="41715.165000000001"/>
    <n v="0"/>
    <s v="?"/>
    <n v="60096223"/>
    <n v="1440.6325133797266"/>
  </r>
  <r>
    <x v="4"/>
    <n v="202510"/>
    <x v="1"/>
    <s v="其他钢铁结构体；钢结构体用部件及加工钢材"/>
    <n v="601"/>
    <s v="澳大利亚"/>
    <n v="39602861"/>
    <s v="千克(KG)"/>
    <n v="39602.860999999997"/>
    <n v="0"/>
    <s v="?"/>
    <n v="54723399"/>
    <n v="1381.8041832886772"/>
  </r>
  <r>
    <x v="4"/>
    <n v="202511"/>
    <x v="1"/>
    <s v="其他钢铁结构体；钢结构体用部件及加工钢材"/>
    <n v="601"/>
    <s v="澳大利亚"/>
    <n v="38137447"/>
    <s v="千克(KG)"/>
    <n v="38137.447"/>
    <n v="0"/>
    <s v="?"/>
    <n v="57225677"/>
    <n v="1500.5114789146742"/>
  </r>
  <r>
    <x v="4"/>
    <n v="202512"/>
    <x v="1"/>
    <s v="其他钢铁结构体；钢结构体用部件及加工钢材"/>
    <n v="601"/>
    <s v="澳大利亚"/>
    <n v="40920745"/>
    <s v="千克(KG)"/>
    <n v="40920.745000000003"/>
    <n v="0"/>
    <s v="?"/>
    <n v="57180730"/>
    <n v="1397.35310293104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C1007F-7C3F-4938-BA71-5EF084AE4B02}" name="PivotTable7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7">
  <location ref="A6:B12" firstHeaderRow="1" firstDataRow="1" firstDataCol="1" rowPageCount="1" colPageCount="1"/>
  <pivotFields count="13">
    <pivotField axis="axisRow" showAll="0">
      <items count="12">
        <item h="1" m="1" x="5"/>
        <item h="1" m="1" x="6"/>
        <item h="1" m="1" x="7"/>
        <item h="1" m="1" x="8"/>
        <item h="1" m="1" x="9"/>
        <item h="1" m="1" x="10"/>
        <item x="0"/>
        <item x="1"/>
        <item x="2"/>
        <item x="3"/>
        <item x="4"/>
        <item t="default"/>
      </items>
    </pivotField>
    <pivotField showAll="0"/>
    <pivotField name="Product code" axis="axisPage" multipleItemSelectionAllowed="1" showAll="0">
      <items count="3">
        <item x="0"/>
        <item x="1"/>
        <item t="default"/>
      </items>
    </pivotField>
    <pivotField showAll="0"/>
    <pivotField showAll="0"/>
    <pivotField showAll="0"/>
    <pivotField numFmtId="165" showAll="0"/>
    <pivotField showAll="0"/>
    <pivotField dataField="1" numFmtId="165" showAll="0"/>
    <pivotField showAll="0"/>
    <pivotField showAll="0"/>
    <pivotField numFmtId="165" showAll="0"/>
    <pivotField numFmtId="165" showAll="0"/>
  </pivotFields>
  <rowFields count="1">
    <field x="0"/>
  </rowFields>
  <rowItems count="6">
    <i>
      <x v="6"/>
    </i>
    <i>
      <x v="7"/>
    </i>
    <i>
      <x v="8"/>
    </i>
    <i>
      <x v="9"/>
    </i>
    <i>
      <x v="10"/>
    </i>
    <i t="grand">
      <x/>
    </i>
  </rowItems>
  <colItems count="1">
    <i/>
  </colItems>
  <pageFields count="1">
    <pageField fld="2" hier="-1"/>
  </pageFields>
  <dataFields count="1">
    <dataField name="Sum of metric tonnes" fld="8" baseField="0" baseItem="0" numFmtId="167"/>
  </dataFields>
  <formats count="17">
    <format dxfId="16">
      <pivotArea collapsedLevelsAreSubtotals="1" fieldPosition="0">
        <references count="1">
          <reference field="0" count="2">
            <x v="5"/>
            <x v="6"/>
          </reference>
        </references>
      </pivotArea>
    </format>
    <format dxfId="15">
      <pivotArea dataOnly="0" labelOnly="1" fieldPosition="0">
        <references count="1">
          <reference field="0" count="2">
            <x v="5"/>
            <x v="6"/>
          </reference>
        </references>
      </pivotArea>
    </format>
    <format dxfId="14">
      <pivotArea collapsedLevelsAreSubtotals="1" fieldPosition="0">
        <references count="1">
          <reference field="0" count="5">
            <x v="6"/>
            <x v="7"/>
            <x v="8"/>
            <x v="9"/>
            <x v="10"/>
          </reference>
        </references>
      </pivotArea>
    </format>
    <format dxfId="13">
      <pivotArea dataOnly="0" labelOnly="1" fieldPosition="0">
        <references count="1">
          <reference field="0" count="5">
            <x v="6"/>
            <x v="7"/>
            <x v="8"/>
            <x v="9"/>
            <x v="10"/>
          </reference>
        </references>
      </pivotArea>
    </format>
    <format dxfId="12">
      <pivotArea outline="0" collapsedLevelsAreSubtotals="1" fieldPosition="0"/>
    </format>
    <format dxfId="11">
      <pivotArea collapsedLevelsAreSubtotals="1" fieldPosition="0">
        <references count="1">
          <reference field="0" count="1">
            <x v="6"/>
          </reference>
        </references>
      </pivotArea>
    </format>
    <format dxfId="10">
      <pivotArea dataOnly="0" labelOnly="1" fieldPosition="0">
        <references count="1">
          <reference field="0" count="1">
            <x v="6"/>
          </reference>
        </references>
      </pivotArea>
    </format>
    <format dxfId="9">
      <pivotArea collapsedLevelsAreSubtotals="1" fieldPosition="0">
        <references count="1">
          <reference field="0" count="0"/>
        </references>
      </pivotArea>
    </format>
    <format dxfId="8">
      <pivotArea field="0" type="button" dataOnly="0" labelOnly="1" outline="0" axis="axisRow" fieldPosition="0"/>
    </format>
    <format dxfId="7">
      <pivotArea dataOnly="0" labelOnly="1" fieldPosition="0">
        <references count="1">
          <reference field="0" count="0"/>
        </references>
      </pivotArea>
    </format>
    <format dxfId="6">
      <pivotArea dataOnly="0" labelOnly="1" outline="0" axis="axisValues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0" type="button" dataOnly="0" labelOnly="1" outline="0" axis="axisRow" fieldPosition="0"/>
    </format>
    <format dxfId="2">
      <pivotArea dataOnly="0" labelOnly="1" fieldPosition="0">
        <references count="1">
          <reference field="0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chartFormats count="4"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8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Preset2_Accent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22"/>
  <sheetViews>
    <sheetView tabSelected="1" topLeftCell="E1" workbookViewId="0">
      <selection activeCell="K13" sqref="K13"/>
    </sheetView>
  </sheetViews>
  <sheetFormatPr defaultColWidth="9.26953125" defaultRowHeight="14.5"/>
  <cols>
    <col min="1" max="1" width="5" style="1" bestFit="1" customWidth="1"/>
    <col min="2" max="2" width="18.6328125" style="1" bestFit="1" customWidth="1"/>
    <col min="3" max="3" width="12" style="1" bestFit="1" customWidth="1"/>
    <col min="4" max="4" width="52.36328125" style="1" customWidth="1"/>
    <col min="5" max="5" width="18.26953125" style="1" bestFit="1" customWidth="1"/>
    <col min="6" max="6" width="19" style="1" bestFit="1" customWidth="1"/>
    <col min="7" max="7" width="14.36328125" style="3" bestFit="1" customWidth="1"/>
    <col min="8" max="8" width="18.08984375" style="1" bestFit="1" customWidth="1"/>
    <col min="9" max="9" width="15.6328125" style="3" bestFit="1" customWidth="1"/>
    <col min="10" max="10" width="16.7265625" style="1" bestFit="1" customWidth="1"/>
    <col min="11" max="11" width="21.08984375" style="1" bestFit="1" customWidth="1"/>
    <col min="12" max="12" width="14" style="3" bestFit="1" customWidth="1"/>
    <col min="13" max="13" width="8.7265625" style="3" bestFit="1" customWidth="1"/>
    <col min="14" max="16384" width="9.26953125" style="1"/>
  </cols>
  <sheetData>
    <row r="1" spans="1:13" ht="29">
      <c r="B1" s="32" t="s">
        <v>0</v>
      </c>
      <c r="C1" s="32" t="s">
        <v>1</v>
      </c>
      <c r="D1" s="32" t="s">
        <v>2</v>
      </c>
      <c r="E1" s="32" t="s">
        <v>3</v>
      </c>
      <c r="F1" s="32" t="s">
        <v>4</v>
      </c>
      <c r="G1" s="33" t="s">
        <v>5</v>
      </c>
      <c r="H1" s="32" t="s">
        <v>6</v>
      </c>
      <c r="I1" s="33" t="s">
        <v>7</v>
      </c>
      <c r="J1" s="32" t="s">
        <v>8</v>
      </c>
      <c r="K1" s="32" t="s">
        <v>9</v>
      </c>
      <c r="L1" s="33" t="s">
        <v>10</v>
      </c>
      <c r="M1" s="33"/>
    </row>
    <row r="2" spans="1:13">
      <c r="A2" s="7" t="s">
        <v>11</v>
      </c>
      <c r="B2" s="4" t="s">
        <v>12</v>
      </c>
      <c r="C2" s="4" t="s">
        <v>13</v>
      </c>
      <c r="D2" s="4" t="s">
        <v>14</v>
      </c>
      <c r="E2" s="4" t="s">
        <v>15</v>
      </c>
      <c r="F2" s="4" t="s">
        <v>16</v>
      </c>
      <c r="G2" s="5" t="s">
        <v>17</v>
      </c>
      <c r="H2" s="4" t="s">
        <v>18</v>
      </c>
      <c r="I2" s="5" t="s">
        <v>19</v>
      </c>
      <c r="J2" s="4" t="s">
        <v>20</v>
      </c>
      <c r="K2" s="4" t="s">
        <v>21</v>
      </c>
      <c r="L2" s="5" t="s">
        <v>22</v>
      </c>
      <c r="M2" s="5" t="s">
        <v>23</v>
      </c>
    </row>
    <row r="3" spans="1:13">
      <c r="A3" s="1" t="str">
        <f t="shared" ref="A3:A54" si="0">LEFT(B3,4)</f>
        <v>2021</v>
      </c>
      <c r="B3" s="4">
        <v>202101</v>
      </c>
      <c r="C3" s="4">
        <v>73081000</v>
      </c>
      <c r="D3" s="4" t="s">
        <v>24</v>
      </c>
      <c r="E3" s="4">
        <v>601</v>
      </c>
      <c r="F3" s="4" t="s">
        <v>25</v>
      </c>
      <c r="G3" s="5">
        <v>329660</v>
      </c>
      <c r="H3" s="5" t="s">
        <v>26</v>
      </c>
      <c r="I3" s="5">
        <f t="shared" ref="I3:I14" si="1">G3/1000</f>
        <v>329.66</v>
      </c>
      <c r="J3" s="5">
        <v>0</v>
      </c>
      <c r="K3" s="5" t="s">
        <v>27</v>
      </c>
      <c r="L3" s="5">
        <v>997317</v>
      </c>
      <c r="M3" s="5">
        <f t="shared" ref="M3:M21" si="2">L3/I3</f>
        <v>3025.289692410362</v>
      </c>
    </row>
    <row r="4" spans="1:13">
      <c r="A4" s="1" t="str">
        <f t="shared" si="0"/>
        <v>2021</v>
      </c>
      <c r="B4" s="4">
        <v>202102</v>
      </c>
      <c r="C4" s="4">
        <v>73081000</v>
      </c>
      <c r="D4" s="4" t="s">
        <v>24</v>
      </c>
      <c r="E4" s="4">
        <v>601</v>
      </c>
      <c r="F4" s="4" t="s">
        <v>25</v>
      </c>
      <c r="G4" s="5">
        <v>221126</v>
      </c>
      <c r="H4" s="5" t="s">
        <v>26</v>
      </c>
      <c r="I4" s="5">
        <f t="shared" si="1"/>
        <v>221.126</v>
      </c>
      <c r="J4" s="5">
        <v>0</v>
      </c>
      <c r="K4" s="5" t="s">
        <v>27</v>
      </c>
      <c r="L4" s="5">
        <v>729693</v>
      </c>
      <c r="M4" s="5">
        <f t="shared" si="2"/>
        <v>3299.8968913651038</v>
      </c>
    </row>
    <row r="5" spans="1:13">
      <c r="A5" s="1" t="str">
        <f t="shared" si="0"/>
        <v>2021</v>
      </c>
      <c r="B5" s="4">
        <v>202103</v>
      </c>
      <c r="C5" s="4">
        <v>73081000</v>
      </c>
      <c r="D5" s="4" t="s">
        <v>24</v>
      </c>
      <c r="E5" s="4">
        <v>601</v>
      </c>
      <c r="F5" s="4" t="s">
        <v>25</v>
      </c>
      <c r="G5" s="5">
        <v>745579</v>
      </c>
      <c r="H5" s="5" t="s">
        <v>26</v>
      </c>
      <c r="I5" s="5">
        <f t="shared" si="1"/>
        <v>745.57899999999995</v>
      </c>
      <c r="J5" s="5">
        <v>0</v>
      </c>
      <c r="K5" s="5" t="s">
        <v>27</v>
      </c>
      <c r="L5" s="5">
        <v>1977584</v>
      </c>
      <c r="M5" s="5">
        <f t="shared" si="2"/>
        <v>2652.413761653695</v>
      </c>
    </row>
    <row r="6" spans="1:13">
      <c r="A6" s="1" t="str">
        <f t="shared" si="0"/>
        <v>2021</v>
      </c>
      <c r="B6" s="4">
        <v>202104</v>
      </c>
      <c r="C6" s="4">
        <v>73081000</v>
      </c>
      <c r="D6" s="4" t="s">
        <v>24</v>
      </c>
      <c r="E6" s="4">
        <v>601</v>
      </c>
      <c r="F6" s="4" t="s">
        <v>25</v>
      </c>
      <c r="G6" s="5">
        <v>555740</v>
      </c>
      <c r="H6" s="5" t="s">
        <v>26</v>
      </c>
      <c r="I6" s="5">
        <f t="shared" si="1"/>
        <v>555.74</v>
      </c>
      <c r="J6" s="5">
        <v>0</v>
      </c>
      <c r="K6" s="5" t="s">
        <v>27</v>
      </c>
      <c r="L6" s="5">
        <v>1152677</v>
      </c>
      <c r="M6" s="5">
        <f t="shared" si="2"/>
        <v>2074.1299888437038</v>
      </c>
    </row>
    <row r="7" spans="1:13">
      <c r="A7" s="1" t="str">
        <f t="shared" si="0"/>
        <v>2021</v>
      </c>
      <c r="B7" s="4">
        <v>202105</v>
      </c>
      <c r="C7" s="4">
        <v>73081000</v>
      </c>
      <c r="D7" s="4" t="s">
        <v>24</v>
      </c>
      <c r="E7" s="4">
        <v>601</v>
      </c>
      <c r="F7" s="4" t="s">
        <v>25</v>
      </c>
      <c r="G7" s="5">
        <v>29035</v>
      </c>
      <c r="H7" s="5" t="s">
        <v>26</v>
      </c>
      <c r="I7" s="5">
        <f t="shared" si="1"/>
        <v>29.035</v>
      </c>
      <c r="J7" s="5">
        <v>0</v>
      </c>
      <c r="K7" s="5" t="s">
        <v>27</v>
      </c>
      <c r="L7" s="5">
        <v>165560</v>
      </c>
      <c r="M7" s="5">
        <f t="shared" si="2"/>
        <v>5702.0836920957463</v>
      </c>
    </row>
    <row r="8" spans="1:13">
      <c r="A8" s="1" t="str">
        <f t="shared" si="0"/>
        <v>2021</v>
      </c>
      <c r="B8" s="4">
        <v>202106</v>
      </c>
      <c r="C8" s="4">
        <v>73081000</v>
      </c>
      <c r="D8" s="4" t="s">
        <v>24</v>
      </c>
      <c r="E8" s="4">
        <v>601</v>
      </c>
      <c r="F8" s="4" t="s">
        <v>25</v>
      </c>
      <c r="G8" s="5">
        <v>90920</v>
      </c>
      <c r="H8" s="5" t="s">
        <v>26</v>
      </c>
      <c r="I8" s="5">
        <f t="shared" si="1"/>
        <v>90.92</v>
      </c>
      <c r="J8" s="5">
        <v>0</v>
      </c>
      <c r="K8" s="5" t="s">
        <v>27</v>
      </c>
      <c r="L8" s="5">
        <v>182739</v>
      </c>
      <c r="M8" s="5">
        <f t="shared" si="2"/>
        <v>2009.8878134623844</v>
      </c>
    </row>
    <row r="9" spans="1:13">
      <c r="A9" s="1" t="str">
        <f t="shared" si="0"/>
        <v>2021</v>
      </c>
      <c r="B9" s="4">
        <v>202107</v>
      </c>
      <c r="C9" s="4">
        <v>73081000</v>
      </c>
      <c r="D9" s="4" t="s">
        <v>24</v>
      </c>
      <c r="E9" s="4">
        <v>601</v>
      </c>
      <c r="F9" s="4" t="s">
        <v>25</v>
      </c>
      <c r="G9" s="5">
        <v>126158</v>
      </c>
      <c r="H9" s="5" t="s">
        <v>26</v>
      </c>
      <c r="I9" s="5">
        <f t="shared" si="1"/>
        <v>126.158</v>
      </c>
      <c r="J9" s="5">
        <v>0</v>
      </c>
      <c r="K9" s="5" t="s">
        <v>27</v>
      </c>
      <c r="L9" s="5">
        <v>255891</v>
      </c>
      <c r="M9" s="5">
        <f t="shared" si="2"/>
        <v>2028.3374815707286</v>
      </c>
    </row>
    <row r="10" spans="1:13">
      <c r="A10" s="1" t="str">
        <f t="shared" si="0"/>
        <v>2021</v>
      </c>
      <c r="B10" s="4">
        <v>202108</v>
      </c>
      <c r="C10" s="4">
        <v>73081000</v>
      </c>
      <c r="D10" s="4" t="s">
        <v>24</v>
      </c>
      <c r="E10" s="4">
        <v>601</v>
      </c>
      <c r="F10" s="4" t="s">
        <v>25</v>
      </c>
      <c r="G10" s="5">
        <v>447136</v>
      </c>
      <c r="H10" s="5" t="s">
        <v>26</v>
      </c>
      <c r="I10" s="5">
        <f t="shared" si="1"/>
        <v>447.13600000000002</v>
      </c>
      <c r="J10" s="5">
        <v>0</v>
      </c>
      <c r="K10" s="5" t="s">
        <v>27</v>
      </c>
      <c r="L10" s="5">
        <v>866999</v>
      </c>
      <c r="M10" s="5">
        <f t="shared" si="2"/>
        <v>1939.0051349030271</v>
      </c>
    </row>
    <row r="11" spans="1:13">
      <c r="A11" s="1" t="str">
        <f t="shared" si="0"/>
        <v>2021</v>
      </c>
      <c r="B11" s="4">
        <v>202109</v>
      </c>
      <c r="C11" s="4">
        <v>73081000</v>
      </c>
      <c r="D11" s="4" t="s">
        <v>24</v>
      </c>
      <c r="E11" s="4">
        <v>601</v>
      </c>
      <c r="F11" s="4" t="s">
        <v>25</v>
      </c>
      <c r="G11" s="5">
        <v>126820</v>
      </c>
      <c r="H11" s="5" t="s">
        <v>26</v>
      </c>
      <c r="I11" s="5">
        <f t="shared" si="1"/>
        <v>126.82</v>
      </c>
      <c r="J11" s="5">
        <v>0</v>
      </c>
      <c r="K11" s="5" t="s">
        <v>27</v>
      </c>
      <c r="L11" s="5">
        <v>262720</v>
      </c>
      <c r="M11" s="5">
        <f t="shared" si="2"/>
        <v>2071.5975398202177</v>
      </c>
    </row>
    <row r="12" spans="1:13">
      <c r="A12" s="1" t="str">
        <f t="shared" si="0"/>
        <v>2021</v>
      </c>
      <c r="B12" s="4">
        <v>202110</v>
      </c>
      <c r="C12" s="4">
        <v>73081000</v>
      </c>
      <c r="D12" s="4" t="s">
        <v>24</v>
      </c>
      <c r="E12" s="4">
        <v>601</v>
      </c>
      <c r="F12" s="4" t="s">
        <v>25</v>
      </c>
      <c r="G12" s="5">
        <v>296370</v>
      </c>
      <c r="H12" s="5" t="s">
        <v>26</v>
      </c>
      <c r="I12" s="5">
        <f t="shared" si="1"/>
        <v>296.37</v>
      </c>
      <c r="J12" s="5">
        <v>0</v>
      </c>
      <c r="K12" s="5" t="s">
        <v>27</v>
      </c>
      <c r="L12" s="5">
        <v>617183</v>
      </c>
      <c r="M12" s="5">
        <f t="shared" si="2"/>
        <v>2082.4746094409015</v>
      </c>
    </row>
    <row r="13" spans="1:13">
      <c r="A13" s="1" t="str">
        <f t="shared" si="0"/>
        <v>2021</v>
      </c>
      <c r="B13" s="4">
        <v>202111</v>
      </c>
      <c r="C13" s="4">
        <v>73081000</v>
      </c>
      <c r="D13" s="4" t="s">
        <v>24</v>
      </c>
      <c r="E13" s="4">
        <v>601</v>
      </c>
      <c r="F13" s="4" t="s">
        <v>25</v>
      </c>
      <c r="G13" s="5">
        <v>649168</v>
      </c>
      <c r="H13" s="5" t="s">
        <v>26</v>
      </c>
      <c r="I13" s="5">
        <f t="shared" si="1"/>
        <v>649.16800000000001</v>
      </c>
      <c r="J13" s="5">
        <v>0</v>
      </c>
      <c r="K13" s="5" t="s">
        <v>27</v>
      </c>
      <c r="L13" s="5">
        <v>1351938</v>
      </c>
      <c r="M13" s="5">
        <f t="shared" si="2"/>
        <v>2082.570305375496</v>
      </c>
    </row>
    <row r="14" spans="1:13">
      <c r="A14" s="1" t="str">
        <f t="shared" si="0"/>
        <v>2021</v>
      </c>
      <c r="B14" s="4">
        <v>202112</v>
      </c>
      <c r="C14" s="4">
        <v>73081000</v>
      </c>
      <c r="D14" s="4" t="s">
        <v>24</v>
      </c>
      <c r="E14" s="4">
        <v>601</v>
      </c>
      <c r="F14" s="4" t="s">
        <v>25</v>
      </c>
      <c r="G14" s="5">
        <v>281630</v>
      </c>
      <c r="H14" s="5" t="s">
        <v>26</v>
      </c>
      <c r="I14" s="5">
        <f t="shared" si="1"/>
        <v>281.63</v>
      </c>
      <c r="J14" s="5">
        <v>0</v>
      </c>
      <c r="K14" s="5" t="s">
        <v>27</v>
      </c>
      <c r="L14" s="5">
        <v>594891</v>
      </c>
      <c r="M14" s="5">
        <f t="shared" si="2"/>
        <v>2112.3140290452011</v>
      </c>
    </row>
    <row r="15" spans="1:13">
      <c r="A15" s="1" t="str">
        <f t="shared" si="0"/>
        <v>2021</v>
      </c>
      <c r="B15" s="4">
        <v>202101</v>
      </c>
      <c r="C15" s="4">
        <v>73089000</v>
      </c>
      <c r="D15" s="31" t="s">
        <v>28</v>
      </c>
      <c r="E15" s="4">
        <v>601</v>
      </c>
      <c r="F15" s="4" t="s">
        <v>25</v>
      </c>
      <c r="G15" s="5">
        <v>33167344</v>
      </c>
      <c r="H15" s="5" t="s">
        <v>26</v>
      </c>
      <c r="I15" s="5">
        <f t="shared" ref="I15:I38" si="3">G15/1000</f>
        <v>33167.343999999997</v>
      </c>
      <c r="J15" s="5">
        <v>0</v>
      </c>
      <c r="K15" s="5" t="s">
        <v>27</v>
      </c>
      <c r="L15" s="5">
        <v>52502057</v>
      </c>
      <c r="M15" s="5">
        <f t="shared" si="2"/>
        <v>1582.9442659020272</v>
      </c>
    </row>
    <row r="16" spans="1:13">
      <c r="A16" s="1" t="str">
        <f t="shared" si="0"/>
        <v>2021</v>
      </c>
      <c r="B16" s="4">
        <v>202102</v>
      </c>
      <c r="C16" s="4">
        <v>73089000</v>
      </c>
      <c r="D16" s="31" t="s">
        <v>28</v>
      </c>
      <c r="E16" s="4">
        <v>601</v>
      </c>
      <c r="F16" s="4" t="s">
        <v>25</v>
      </c>
      <c r="G16" s="5">
        <v>25643692</v>
      </c>
      <c r="H16" s="5" t="s">
        <v>26</v>
      </c>
      <c r="I16" s="5">
        <f t="shared" si="3"/>
        <v>25643.691999999999</v>
      </c>
      <c r="J16" s="5">
        <v>0</v>
      </c>
      <c r="K16" s="5" t="s">
        <v>27</v>
      </c>
      <c r="L16" s="5">
        <v>43482381</v>
      </c>
      <c r="M16" s="5">
        <f t="shared" si="2"/>
        <v>1695.6365331481911</v>
      </c>
    </row>
    <row r="17" spans="1:13">
      <c r="A17" s="1" t="str">
        <f t="shared" si="0"/>
        <v>2021</v>
      </c>
      <c r="B17" s="4">
        <v>202103</v>
      </c>
      <c r="C17" s="4">
        <v>73089000</v>
      </c>
      <c r="D17" s="31" t="s">
        <v>28</v>
      </c>
      <c r="E17" s="4">
        <v>601</v>
      </c>
      <c r="F17" s="4" t="s">
        <v>25</v>
      </c>
      <c r="G17" s="5">
        <v>24273818</v>
      </c>
      <c r="H17" s="5" t="s">
        <v>26</v>
      </c>
      <c r="I17" s="5">
        <f t="shared" si="3"/>
        <v>24273.817999999999</v>
      </c>
      <c r="J17" s="5">
        <v>0</v>
      </c>
      <c r="K17" s="5" t="s">
        <v>27</v>
      </c>
      <c r="L17" s="5">
        <v>41340695</v>
      </c>
      <c r="M17" s="5">
        <f t="shared" si="2"/>
        <v>1703.0981693938713</v>
      </c>
    </row>
    <row r="18" spans="1:13">
      <c r="A18" s="1" t="str">
        <f t="shared" si="0"/>
        <v>2021</v>
      </c>
      <c r="B18" s="4">
        <v>202104</v>
      </c>
      <c r="C18" s="4">
        <v>73089000</v>
      </c>
      <c r="D18" s="31" t="s">
        <v>28</v>
      </c>
      <c r="E18" s="4">
        <v>601</v>
      </c>
      <c r="F18" s="4" t="s">
        <v>25</v>
      </c>
      <c r="G18" s="5">
        <v>31413878</v>
      </c>
      <c r="H18" s="5" t="s">
        <v>26</v>
      </c>
      <c r="I18" s="5">
        <f t="shared" si="3"/>
        <v>31413.878000000001</v>
      </c>
      <c r="J18" s="5">
        <v>0</v>
      </c>
      <c r="K18" s="5" t="s">
        <v>27</v>
      </c>
      <c r="L18" s="5">
        <v>49604558</v>
      </c>
      <c r="M18" s="5">
        <f t="shared" si="2"/>
        <v>1579.0650870930358</v>
      </c>
    </row>
    <row r="19" spans="1:13">
      <c r="A19" s="1" t="str">
        <f t="shared" si="0"/>
        <v>2021</v>
      </c>
      <c r="B19" s="4">
        <v>202105</v>
      </c>
      <c r="C19" s="4">
        <v>73089000</v>
      </c>
      <c r="D19" s="31" t="s">
        <v>28</v>
      </c>
      <c r="E19" s="4">
        <v>601</v>
      </c>
      <c r="F19" s="4" t="s">
        <v>25</v>
      </c>
      <c r="G19" s="5">
        <v>35730641</v>
      </c>
      <c r="H19" s="5" t="s">
        <v>26</v>
      </c>
      <c r="I19" s="5">
        <f t="shared" si="3"/>
        <v>35730.641000000003</v>
      </c>
      <c r="J19" s="5">
        <v>0</v>
      </c>
      <c r="K19" s="5" t="s">
        <v>27</v>
      </c>
      <c r="L19" s="5">
        <v>59120612</v>
      </c>
      <c r="M19" s="5">
        <f t="shared" si="2"/>
        <v>1654.6194063520998</v>
      </c>
    </row>
    <row r="20" spans="1:13">
      <c r="A20" s="1" t="str">
        <f t="shared" si="0"/>
        <v>2021</v>
      </c>
      <c r="B20" s="4">
        <v>202106</v>
      </c>
      <c r="C20" s="4">
        <v>73089000</v>
      </c>
      <c r="D20" s="31" t="s">
        <v>28</v>
      </c>
      <c r="E20" s="4">
        <v>601</v>
      </c>
      <c r="F20" s="4" t="s">
        <v>25</v>
      </c>
      <c r="G20" s="5">
        <v>40208300</v>
      </c>
      <c r="H20" s="5" t="s">
        <v>26</v>
      </c>
      <c r="I20" s="5">
        <f t="shared" si="3"/>
        <v>40208.300000000003</v>
      </c>
      <c r="J20" s="5">
        <v>0</v>
      </c>
      <c r="K20" s="5" t="s">
        <v>27</v>
      </c>
      <c r="L20" s="5">
        <v>63682523</v>
      </c>
      <c r="M20" s="5">
        <f t="shared" si="2"/>
        <v>1583.8153565308653</v>
      </c>
    </row>
    <row r="21" spans="1:13">
      <c r="A21" s="1" t="str">
        <f t="shared" si="0"/>
        <v>2021</v>
      </c>
      <c r="B21" s="4">
        <v>202107</v>
      </c>
      <c r="C21" s="4">
        <v>73089000</v>
      </c>
      <c r="D21" s="31" t="s">
        <v>28</v>
      </c>
      <c r="E21" s="4">
        <v>601</v>
      </c>
      <c r="F21" s="4" t="s">
        <v>25</v>
      </c>
      <c r="G21" s="5">
        <v>43871835</v>
      </c>
      <c r="H21" s="5" t="s">
        <v>26</v>
      </c>
      <c r="I21" s="5">
        <f t="shared" si="3"/>
        <v>43871.834999999999</v>
      </c>
      <c r="J21" s="5">
        <v>0</v>
      </c>
      <c r="K21" s="5" t="s">
        <v>27</v>
      </c>
      <c r="L21" s="5">
        <v>81970756</v>
      </c>
      <c r="M21" s="5">
        <f t="shared" si="2"/>
        <v>1868.414120357628</v>
      </c>
    </row>
    <row r="22" spans="1:13">
      <c r="A22" s="1" t="str">
        <f t="shared" si="0"/>
        <v>2021</v>
      </c>
      <c r="B22" s="4">
        <v>202108</v>
      </c>
      <c r="C22" s="4">
        <v>73089000</v>
      </c>
      <c r="D22" s="31" t="s">
        <v>28</v>
      </c>
      <c r="E22" s="4">
        <v>601</v>
      </c>
      <c r="F22" s="4" t="s">
        <v>25</v>
      </c>
      <c r="G22" s="5">
        <v>37382419</v>
      </c>
      <c r="H22" s="5" t="s">
        <v>26</v>
      </c>
      <c r="I22" s="5">
        <f t="shared" si="3"/>
        <v>37382.419000000002</v>
      </c>
      <c r="J22" s="5">
        <v>0</v>
      </c>
      <c r="K22" s="5" t="s">
        <v>27</v>
      </c>
      <c r="L22" s="5">
        <v>73088435</v>
      </c>
      <c r="M22" s="5">
        <f t="shared" ref="M22:M45" si="4">L22/I22</f>
        <v>1955.1553097727569</v>
      </c>
    </row>
    <row r="23" spans="1:13">
      <c r="A23" s="1" t="str">
        <f t="shared" si="0"/>
        <v>2021</v>
      </c>
      <c r="B23" s="4">
        <v>202109</v>
      </c>
      <c r="C23" s="4">
        <v>73089000</v>
      </c>
      <c r="D23" s="31" t="s">
        <v>28</v>
      </c>
      <c r="E23" s="4">
        <v>601</v>
      </c>
      <c r="F23" s="4" t="s">
        <v>25</v>
      </c>
      <c r="G23" s="5">
        <v>37593328</v>
      </c>
      <c r="H23" s="5" t="s">
        <v>26</v>
      </c>
      <c r="I23" s="5">
        <f t="shared" si="3"/>
        <v>37593.328000000001</v>
      </c>
      <c r="J23" s="5">
        <v>0</v>
      </c>
      <c r="K23" s="5" t="s">
        <v>27</v>
      </c>
      <c r="L23" s="5">
        <v>70654015</v>
      </c>
      <c r="M23" s="5">
        <f t="shared" si="4"/>
        <v>1879.429642408887</v>
      </c>
    </row>
    <row r="24" spans="1:13">
      <c r="A24" s="1" t="str">
        <f t="shared" si="0"/>
        <v>2021</v>
      </c>
      <c r="B24" s="4">
        <v>202110</v>
      </c>
      <c r="C24" s="4">
        <v>73089000</v>
      </c>
      <c r="D24" s="31" t="s">
        <v>28</v>
      </c>
      <c r="E24" s="4">
        <v>601</v>
      </c>
      <c r="F24" s="4" t="s">
        <v>25</v>
      </c>
      <c r="G24" s="5">
        <v>47735471</v>
      </c>
      <c r="H24" s="5" t="s">
        <v>26</v>
      </c>
      <c r="I24" s="5">
        <f t="shared" si="3"/>
        <v>47735.470999999998</v>
      </c>
      <c r="J24" s="5">
        <v>0</v>
      </c>
      <c r="K24" s="5" t="s">
        <v>27</v>
      </c>
      <c r="L24" s="5">
        <v>97945442</v>
      </c>
      <c r="M24" s="5">
        <f t="shared" si="4"/>
        <v>2051.8377623214401</v>
      </c>
    </row>
    <row r="25" spans="1:13">
      <c r="A25" s="1" t="str">
        <f t="shared" si="0"/>
        <v>2021</v>
      </c>
      <c r="B25" s="4">
        <v>202111</v>
      </c>
      <c r="C25" s="4">
        <v>73089000</v>
      </c>
      <c r="D25" s="31" t="s">
        <v>28</v>
      </c>
      <c r="E25" s="4">
        <v>601</v>
      </c>
      <c r="F25" s="4" t="s">
        <v>25</v>
      </c>
      <c r="G25" s="5">
        <v>45652005</v>
      </c>
      <c r="H25" s="5" t="s">
        <v>26</v>
      </c>
      <c r="I25" s="5">
        <f t="shared" si="3"/>
        <v>45652.004999999997</v>
      </c>
      <c r="J25" s="5">
        <v>0</v>
      </c>
      <c r="K25" s="5" t="s">
        <v>27</v>
      </c>
      <c r="L25" s="5">
        <v>89248049</v>
      </c>
      <c r="M25" s="5">
        <f t="shared" si="4"/>
        <v>1954.9644971781636</v>
      </c>
    </row>
    <row r="26" spans="1:13">
      <c r="A26" s="1" t="str">
        <f t="shared" si="0"/>
        <v>2021</v>
      </c>
      <c r="B26" s="4">
        <v>202112</v>
      </c>
      <c r="C26" s="4">
        <v>73089000</v>
      </c>
      <c r="D26" s="31" t="s">
        <v>28</v>
      </c>
      <c r="E26" s="4">
        <v>601</v>
      </c>
      <c r="F26" s="4" t="s">
        <v>25</v>
      </c>
      <c r="G26" s="5">
        <v>47374269</v>
      </c>
      <c r="H26" s="5" t="s">
        <v>26</v>
      </c>
      <c r="I26" s="5">
        <f t="shared" si="3"/>
        <v>47374.269</v>
      </c>
      <c r="J26" s="5">
        <v>0</v>
      </c>
      <c r="K26" s="5" t="s">
        <v>27</v>
      </c>
      <c r="L26" s="5">
        <v>90038025</v>
      </c>
      <c r="M26" s="5">
        <f t="shared" si="4"/>
        <v>1900.5681121960954</v>
      </c>
    </row>
    <row r="27" spans="1:13">
      <c r="A27" s="1" t="str">
        <f t="shared" si="0"/>
        <v>2022</v>
      </c>
      <c r="B27" s="4">
        <v>202201</v>
      </c>
      <c r="C27" s="4">
        <v>73081000</v>
      </c>
      <c r="D27" s="4" t="s">
        <v>24</v>
      </c>
      <c r="E27" s="4">
        <v>601</v>
      </c>
      <c r="F27" s="4" t="s">
        <v>25</v>
      </c>
      <c r="G27" s="5">
        <v>758979</v>
      </c>
      <c r="H27" s="5" t="s">
        <v>26</v>
      </c>
      <c r="I27" s="5">
        <f t="shared" si="3"/>
        <v>758.97900000000004</v>
      </c>
      <c r="J27" s="5">
        <v>0</v>
      </c>
      <c r="K27" s="5" t="s">
        <v>27</v>
      </c>
      <c r="L27" s="5">
        <v>2421166</v>
      </c>
      <c r="M27" s="5">
        <f t="shared" si="4"/>
        <v>3190.0302906931547</v>
      </c>
    </row>
    <row r="28" spans="1:13">
      <c r="A28" s="1" t="str">
        <f t="shared" si="0"/>
        <v>2022</v>
      </c>
      <c r="B28" s="4">
        <v>202202</v>
      </c>
      <c r="C28" s="4">
        <v>73081000</v>
      </c>
      <c r="D28" s="4" t="s">
        <v>24</v>
      </c>
      <c r="E28" s="4">
        <v>601</v>
      </c>
      <c r="F28" s="4" t="s">
        <v>25</v>
      </c>
      <c r="G28" s="5">
        <v>457541</v>
      </c>
      <c r="H28" s="5" t="s">
        <v>26</v>
      </c>
      <c r="I28" s="5">
        <f t="shared" si="3"/>
        <v>457.541</v>
      </c>
      <c r="J28" s="5">
        <v>0</v>
      </c>
      <c r="K28" s="5" t="s">
        <v>27</v>
      </c>
      <c r="L28" s="5">
        <v>1078574</v>
      </c>
      <c r="M28" s="5">
        <f t="shared" si="4"/>
        <v>2357.3275400455914</v>
      </c>
    </row>
    <row r="29" spans="1:13">
      <c r="A29" s="1" t="str">
        <f t="shared" si="0"/>
        <v>2022</v>
      </c>
      <c r="B29" s="4">
        <v>202203</v>
      </c>
      <c r="C29" s="4">
        <v>73081000</v>
      </c>
      <c r="D29" s="4" t="s">
        <v>24</v>
      </c>
      <c r="E29" s="4">
        <v>601</v>
      </c>
      <c r="F29" s="4" t="s">
        <v>25</v>
      </c>
      <c r="G29" s="5">
        <v>3321707</v>
      </c>
      <c r="H29" s="5" t="s">
        <v>26</v>
      </c>
      <c r="I29" s="5">
        <f t="shared" si="3"/>
        <v>3321.7069999999999</v>
      </c>
      <c r="J29" s="5">
        <v>0</v>
      </c>
      <c r="K29" s="5" t="s">
        <v>27</v>
      </c>
      <c r="L29" s="5">
        <v>6445043</v>
      </c>
      <c r="M29" s="5">
        <f t="shared" si="4"/>
        <v>1940.2804040211856</v>
      </c>
    </row>
    <row r="30" spans="1:13">
      <c r="A30" s="1" t="str">
        <f t="shared" si="0"/>
        <v>2022</v>
      </c>
      <c r="B30" s="4">
        <v>202204</v>
      </c>
      <c r="C30" s="4">
        <v>73081000</v>
      </c>
      <c r="D30" s="4" t="s">
        <v>24</v>
      </c>
      <c r="E30" s="4">
        <v>601</v>
      </c>
      <c r="F30" s="4" t="s">
        <v>25</v>
      </c>
      <c r="G30" s="5">
        <v>127123</v>
      </c>
      <c r="H30" s="5" t="s">
        <v>26</v>
      </c>
      <c r="I30" s="5">
        <f t="shared" si="3"/>
        <v>127.123</v>
      </c>
      <c r="J30" s="5">
        <v>0</v>
      </c>
      <c r="K30" s="5" t="s">
        <v>27</v>
      </c>
      <c r="L30" s="5">
        <v>856358</v>
      </c>
      <c r="M30" s="5">
        <f t="shared" si="4"/>
        <v>6736.4520975747891</v>
      </c>
    </row>
    <row r="31" spans="1:13">
      <c r="A31" s="1" t="str">
        <f t="shared" si="0"/>
        <v>2022</v>
      </c>
      <c r="B31" s="4">
        <v>202205</v>
      </c>
      <c r="C31" s="4">
        <v>73081000</v>
      </c>
      <c r="D31" s="4" t="s">
        <v>24</v>
      </c>
      <c r="E31" s="4">
        <v>601</v>
      </c>
      <c r="F31" s="4" t="s">
        <v>25</v>
      </c>
      <c r="G31" s="5">
        <v>103840</v>
      </c>
      <c r="H31" s="5" t="s">
        <v>26</v>
      </c>
      <c r="I31" s="5">
        <f t="shared" si="3"/>
        <v>103.84</v>
      </c>
      <c r="J31" s="5">
        <v>0</v>
      </c>
      <c r="K31" s="5" t="s">
        <v>27</v>
      </c>
      <c r="L31" s="5">
        <v>211521</v>
      </c>
      <c r="M31" s="5">
        <f t="shared" si="4"/>
        <v>2036.9895993836672</v>
      </c>
    </row>
    <row r="32" spans="1:13">
      <c r="A32" s="1" t="str">
        <f t="shared" si="0"/>
        <v>2022</v>
      </c>
      <c r="B32" s="4">
        <v>202206</v>
      </c>
      <c r="C32" s="4">
        <v>73081000</v>
      </c>
      <c r="D32" s="4" t="s">
        <v>24</v>
      </c>
      <c r="E32" s="4">
        <v>601</v>
      </c>
      <c r="F32" s="4" t="s">
        <v>25</v>
      </c>
      <c r="G32" s="5">
        <v>143951</v>
      </c>
      <c r="H32" s="5" t="s">
        <v>26</v>
      </c>
      <c r="I32" s="5">
        <f t="shared" si="3"/>
        <v>143.95099999999999</v>
      </c>
      <c r="J32" s="5">
        <v>0</v>
      </c>
      <c r="K32" s="5" t="s">
        <v>27</v>
      </c>
      <c r="L32" s="5">
        <v>721265</v>
      </c>
      <c r="M32" s="5">
        <f t="shared" si="4"/>
        <v>5010.4896805162871</v>
      </c>
    </row>
    <row r="33" spans="1:13">
      <c r="A33" s="1" t="str">
        <f t="shared" si="0"/>
        <v>2022</v>
      </c>
      <c r="B33" s="4">
        <v>202207</v>
      </c>
      <c r="C33" s="4">
        <v>73081000</v>
      </c>
      <c r="D33" s="4" t="s">
        <v>24</v>
      </c>
      <c r="E33" s="4">
        <v>601</v>
      </c>
      <c r="F33" s="4" t="s">
        <v>25</v>
      </c>
      <c r="G33" s="5">
        <v>2534573</v>
      </c>
      <c r="H33" s="5" t="s">
        <v>26</v>
      </c>
      <c r="I33" s="5">
        <f t="shared" si="3"/>
        <v>2534.5729999999999</v>
      </c>
      <c r="J33" s="5">
        <v>0</v>
      </c>
      <c r="K33" s="5" t="s">
        <v>27</v>
      </c>
      <c r="L33" s="5">
        <v>7418292</v>
      </c>
      <c r="M33" s="5">
        <f t="shared" si="4"/>
        <v>2926.8409313915995</v>
      </c>
    </row>
    <row r="34" spans="1:13">
      <c r="A34" s="1" t="str">
        <f t="shared" si="0"/>
        <v>2022</v>
      </c>
      <c r="B34" s="4">
        <v>202208</v>
      </c>
      <c r="C34" s="4">
        <v>73081000</v>
      </c>
      <c r="D34" s="4" t="s">
        <v>24</v>
      </c>
      <c r="E34" s="4">
        <v>601</v>
      </c>
      <c r="F34" s="4" t="s">
        <v>25</v>
      </c>
      <c r="G34" s="5">
        <v>146562</v>
      </c>
      <c r="H34" s="5" t="s">
        <v>26</v>
      </c>
      <c r="I34" s="5">
        <f t="shared" si="3"/>
        <v>146.56200000000001</v>
      </c>
      <c r="J34" s="5">
        <v>0</v>
      </c>
      <c r="K34" s="5" t="s">
        <v>27</v>
      </c>
      <c r="L34" s="5">
        <v>781494</v>
      </c>
      <c r="M34" s="5">
        <f t="shared" si="4"/>
        <v>5332.1734146641011</v>
      </c>
    </row>
    <row r="35" spans="1:13">
      <c r="A35" s="1" t="str">
        <f t="shared" si="0"/>
        <v>2022</v>
      </c>
      <c r="B35" s="4">
        <v>202209</v>
      </c>
      <c r="C35" s="4">
        <v>73081000</v>
      </c>
      <c r="D35" s="4" t="s">
        <v>24</v>
      </c>
      <c r="E35" s="4">
        <v>601</v>
      </c>
      <c r="F35" s="4" t="s">
        <v>25</v>
      </c>
      <c r="G35" s="5">
        <v>2825338</v>
      </c>
      <c r="H35" s="5" t="s">
        <v>26</v>
      </c>
      <c r="I35" s="5">
        <f t="shared" si="3"/>
        <v>2825.3380000000002</v>
      </c>
      <c r="J35" s="5">
        <v>0</v>
      </c>
      <c r="K35" s="5" t="s">
        <v>27</v>
      </c>
      <c r="L35" s="5">
        <v>7777865</v>
      </c>
      <c r="M35" s="5">
        <f t="shared" si="4"/>
        <v>2752.8971754883837</v>
      </c>
    </row>
    <row r="36" spans="1:13">
      <c r="A36" s="1" t="str">
        <f t="shared" si="0"/>
        <v>2022</v>
      </c>
      <c r="B36" s="4">
        <v>202210</v>
      </c>
      <c r="C36" s="4">
        <v>73081000</v>
      </c>
      <c r="D36" s="4" t="s">
        <v>24</v>
      </c>
      <c r="E36" s="4">
        <v>601</v>
      </c>
      <c r="F36" s="4" t="s">
        <v>25</v>
      </c>
      <c r="G36" s="5">
        <v>340479</v>
      </c>
      <c r="H36" s="5" t="s">
        <v>26</v>
      </c>
      <c r="I36" s="5">
        <f t="shared" si="3"/>
        <v>340.47899999999998</v>
      </c>
      <c r="J36" s="5">
        <v>0</v>
      </c>
      <c r="K36" s="5" t="s">
        <v>27</v>
      </c>
      <c r="L36" s="5">
        <v>875279</v>
      </c>
      <c r="M36" s="5">
        <f t="shared" si="4"/>
        <v>2570.7282974867762</v>
      </c>
    </row>
    <row r="37" spans="1:13">
      <c r="A37" s="1" t="str">
        <f t="shared" si="0"/>
        <v>2022</v>
      </c>
      <c r="B37" s="4">
        <v>202211</v>
      </c>
      <c r="C37" s="4">
        <v>73081000</v>
      </c>
      <c r="D37" s="4" t="s">
        <v>24</v>
      </c>
      <c r="E37" s="4">
        <v>601</v>
      </c>
      <c r="F37" s="4" t="s">
        <v>25</v>
      </c>
      <c r="G37" s="5">
        <v>2833041</v>
      </c>
      <c r="H37" s="5" t="s">
        <v>26</v>
      </c>
      <c r="I37" s="5">
        <f t="shared" si="3"/>
        <v>2833.0410000000002</v>
      </c>
      <c r="J37" s="5">
        <v>0</v>
      </c>
      <c r="K37" s="5" t="s">
        <v>27</v>
      </c>
      <c r="L37" s="5">
        <v>11899693</v>
      </c>
      <c r="M37" s="5">
        <f t="shared" si="4"/>
        <v>4200.3250217698933</v>
      </c>
    </row>
    <row r="38" spans="1:13">
      <c r="A38" s="1" t="str">
        <f t="shared" si="0"/>
        <v>2022</v>
      </c>
      <c r="B38" s="4">
        <v>202212</v>
      </c>
      <c r="C38" s="4">
        <v>73081000</v>
      </c>
      <c r="D38" s="4" t="s">
        <v>24</v>
      </c>
      <c r="E38" s="4">
        <v>601</v>
      </c>
      <c r="F38" s="4" t="s">
        <v>25</v>
      </c>
      <c r="G38" s="5">
        <v>2497502</v>
      </c>
      <c r="H38" s="5" t="s">
        <v>26</v>
      </c>
      <c r="I38" s="5">
        <f t="shared" si="3"/>
        <v>2497.502</v>
      </c>
      <c r="J38" s="5">
        <v>0</v>
      </c>
      <c r="K38" s="5" t="s">
        <v>27</v>
      </c>
      <c r="L38" s="5">
        <v>9573188</v>
      </c>
      <c r="M38" s="5">
        <f t="shared" si="4"/>
        <v>3833.1052387545637</v>
      </c>
    </row>
    <row r="39" spans="1:13">
      <c r="A39" s="1" t="str">
        <f t="shared" si="0"/>
        <v>2022</v>
      </c>
      <c r="B39" s="4">
        <v>202201</v>
      </c>
      <c r="C39" s="4">
        <v>73089000</v>
      </c>
      <c r="D39" s="31" t="s">
        <v>28</v>
      </c>
      <c r="E39" s="4">
        <v>601</v>
      </c>
      <c r="F39" s="4" t="s">
        <v>25</v>
      </c>
      <c r="G39" s="5">
        <v>47432836</v>
      </c>
      <c r="H39" s="5" t="s">
        <v>26</v>
      </c>
      <c r="I39" s="5">
        <f t="shared" ref="I39:I62" si="5">G39/1000</f>
        <v>47432.836000000003</v>
      </c>
      <c r="J39" s="5">
        <v>0</v>
      </c>
      <c r="K39" s="5" t="s">
        <v>27</v>
      </c>
      <c r="L39" s="5">
        <v>87905378</v>
      </c>
      <c r="M39" s="5">
        <f t="shared" si="4"/>
        <v>1853.2600074766769</v>
      </c>
    </row>
    <row r="40" spans="1:13">
      <c r="A40" s="1" t="str">
        <f t="shared" si="0"/>
        <v>2022</v>
      </c>
      <c r="B40" s="4">
        <v>202202</v>
      </c>
      <c r="C40" s="4">
        <v>73089000</v>
      </c>
      <c r="D40" s="31" t="s">
        <v>28</v>
      </c>
      <c r="E40" s="4">
        <v>601</v>
      </c>
      <c r="F40" s="4" t="s">
        <v>25</v>
      </c>
      <c r="G40" s="5">
        <v>31279979</v>
      </c>
      <c r="H40" s="5" t="s">
        <v>26</v>
      </c>
      <c r="I40" s="5">
        <f t="shared" si="5"/>
        <v>31279.978999999999</v>
      </c>
      <c r="J40" s="5">
        <v>0</v>
      </c>
      <c r="K40" s="5" t="s">
        <v>27</v>
      </c>
      <c r="L40" s="5">
        <v>70452816</v>
      </c>
      <c r="M40" s="5">
        <f t="shared" si="4"/>
        <v>2252.329389351572</v>
      </c>
    </row>
    <row r="41" spans="1:13">
      <c r="A41" s="1" t="str">
        <f t="shared" si="0"/>
        <v>2022</v>
      </c>
      <c r="B41" s="4">
        <v>202203</v>
      </c>
      <c r="C41" s="4">
        <v>73089000</v>
      </c>
      <c r="D41" s="31" t="s">
        <v>28</v>
      </c>
      <c r="E41" s="4">
        <v>601</v>
      </c>
      <c r="F41" s="4" t="s">
        <v>25</v>
      </c>
      <c r="G41" s="5">
        <v>41468773</v>
      </c>
      <c r="H41" s="5" t="s">
        <v>26</v>
      </c>
      <c r="I41" s="5">
        <f t="shared" si="5"/>
        <v>41468.773000000001</v>
      </c>
      <c r="J41" s="5">
        <v>0</v>
      </c>
      <c r="K41" s="5" t="s">
        <v>27</v>
      </c>
      <c r="L41" s="5">
        <v>83622563</v>
      </c>
      <c r="M41" s="5">
        <f t="shared" si="4"/>
        <v>2016.5188634831322</v>
      </c>
    </row>
    <row r="42" spans="1:13">
      <c r="A42" s="1" t="str">
        <f t="shared" si="0"/>
        <v>2022</v>
      </c>
      <c r="B42" s="4">
        <v>202204</v>
      </c>
      <c r="C42" s="4">
        <v>73089000</v>
      </c>
      <c r="D42" s="31" t="s">
        <v>28</v>
      </c>
      <c r="E42" s="4">
        <v>601</v>
      </c>
      <c r="F42" s="4" t="s">
        <v>25</v>
      </c>
      <c r="G42" s="5">
        <v>42180471</v>
      </c>
      <c r="H42" s="5" t="s">
        <v>26</v>
      </c>
      <c r="I42" s="5">
        <f t="shared" si="5"/>
        <v>42180.470999999998</v>
      </c>
      <c r="J42" s="5">
        <v>0</v>
      </c>
      <c r="K42" s="5" t="s">
        <v>27</v>
      </c>
      <c r="L42" s="5">
        <v>92869219</v>
      </c>
      <c r="M42" s="5">
        <f t="shared" si="4"/>
        <v>2201.7112848265729</v>
      </c>
    </row>
    <row r="43" spans="1:13">
      <c r="A43" s="1" t="str">
        <f t="shared" si="0"/>
        <v>2022</v>
      </c>
      <c r="B43" s="4">
        <v>202205</v>
      </c>
      <c r="C43" s="4">
        <v>73089000</v>
      </c>
      <c r="D43" s="31" t="s">
        <v>28</v>
      </c>
      <c r="E43" s="4">
        <v>601</v>
      </c>
      <c r="F43" s="4" t="s">
        <v>25</v>
      </c>
      <c r="G43" s="5">
        <v>39970021</v>
      </c>
      <c r="H43" s="5" t="s">
        <v>26</v>
      </c>
      <c r="I43" s="5">
        <f t="shared" si="5"/>
        <v>39970.021000000001</v>
      </c>
      <c r="J43" s="5">
        <v>0</v>
      </c>
      <c r="K43" s="5" t="s">
        <v>27</v>
      </c>
      <c r="L43" s="5">
        <v>82494264</v>
      </c>
      <c r="M43" s="5">
        <f t="shared" si="4"/>
        <v>2063.9034440337173</v>
      </c>
    </row>
    <row r="44" spans="1:13">
      <c r="A44" s="1" t="str">
        <f t="shared" si="0"/>
        <v>2022</v>
      </c>
      <c r="B44" s="4">
        <v>202206</v>
      </c>
      <c r="C44" s="4">
        <v>73089000</v>
      </c>
      <c r="D44" s="31" t="s">
        <v>28</v>
      </c>
      <c r="E44" s="4">
        <v>601</v>
      </c>
      <c r="F44" s="4" t="s">
        <v>25</v>
      </c>
      <c r="G44" s="5">
        <v>53516032</v>
      </c>
      <c r="H44" s="5" t="s">
        <v>26</v>
      </c>
      <c r="I44" s="5">
        <f t="shared" si="5"/>
        <v>53516.031999999999</v>
      </c>
      <c r="J44" s="5">
        <v>0</v>
      </c>
      <c r="K44" s="5" t="s">
        <v>27</v>
      </c>
      <c r="L44" s="5">
        <v>152702294</v>
      </c>
      <c r="M44" s="5">
        <f t="shared" si="4"/>
        <v>2853.3934279731352</v>
      </c>
    </row>
    <row r="45" spans="1:13">
      <c r="A45" s="1" t="str">
        <f t="shared" si="0"/>
        <v>2022</v>
      </c>
      <c r="B45" s="4">
        <v>202207</v>
      </c>
      <c r="C45" s="4">
        <v>73089000</v>
      </c>
      <c r="D45" s="31" t="s">
        <v>28</v>
      </c>
      <c r="E45" s="4">
        <v>601</v>
      </c>
      <c r="F45" s="4" t="s">
        <v>25</v>
      </c>
      <c r="G45" s="5">
        <v>38382267</v>
      </c>
      <c r="H45" s="5" t="s">
        <v>26</v>
      </c>
      <c r="I45" s="5">
        <f t="shared" si="5"/>
        <v>38382.267</v>
      </c>
      <c r="J45" s="5">
        <v>0</v>
      </c>
      <c r="K45" s="5" t="s">
        <v>27</v>
      </c>
      <c r="L45" s="5">
        <v>86776978</v>
      </c>
      <c r="M45" s="5">
        <f t="shared" si="4"/>
        <v>2260.8611940508881</v>
      </c>
    </row>
    <row r="46" spans="1:13">
      <c r="A46" s="1" t="str">
        <f t="shared" si="0"/>
        <v>2022</v>
      </c>
      <c r="B46" s="4">
        <v>202208</v>
      </c>
      <c r="C46" s="4">
        <v>73089000</v>
      </c>
      <c r="D46" s="31" t="s">
        <v>28</v>
      </c>
      <c r="E46" s="4">
        <v>601</v>
      </c>
      <c r="F46" s="4" t="s">
        <v>25</v>
      </c>
      <c r="G46" s="5">
        <v>34195259</v>
      </c>
      <c r="H46" s="5" t="s">
        <v>26</v>
      </c>
      <c r="I46" s="5">
        <f t="shared" si="5"/>
        <v>34195.258999999998</v>
      </c>
      <c r="J46" s="5">
        <v>0</v>
      </c>
      <c r="K46" s="5" t="s">
        <v>27</v>
      </c>
      <c r="L46" s="5">
        <v>73411976</v>
      </c>
      <c r="M46" s="5">
        <f t="shared" ref="M46:M69" si="6">L46/I46</f>
        <v>2146.8466140291553</v>
      </c>
    </row>
    <row r="47" spans="1:13">
      <c r="A47" s="1" t="str">
        <f t="shared" si="0"/>
        <v>2022</v>
      </c>
      <c r="B47" s="4">
        <v>202209</v>
      </c>
      <c r="C47" s="4">
        <v>73089000</v>
      </c>
      <c r="D47" s="31" t="s">
        <v>28</v>
      </c>
      <c r="E47" s="4">
        <v>601</v>
      </c>
      <c r="F47" s="4" t="s">
        <v>25</v>
      </c>
      <c r="G47" s="5">
        <v>32970968</v>
      </c>
      <c r="H47" s="5" t="s">
        <v>26</v>
      </c>
      <c r="I47" s="5">
        <f t="shared" si="5"/>
        <v>32970.968000000001</v>
      </c>
      <c r="J47" s="5">
        <v>0</v>
      </c>
      <c r="K47" s="5" t="s">
        <v>27</v>
      </c>
      <c r="L47" s="5">
        <v>70416769</v>
      </c>
      <c r="M47" s="5">
        <f t="shared" si="6"/>
        <v>2135.7204010510095</v>
      </c>
    </row>
    <row r="48" spans="1:13">
      <c r="A48" s="1" t="str">
        <f t="shared" si="0"/>
        <v>2022</v>
      </c>
      <c r="B48" s="4">
        <v>202210</v>
      </c>
      <c r="C48" s="4">
        <v>73089000</v>
      </c>
      <c r="D48" s="31" t="s">
        <v>28</v>
      </c>
      <c r="E48" s="4">
        <v>601</v>
      </c>
      <c r="F48" s="4" t="s">
        <v>25</v>
      </c>
      <c r="G48" s="5">
        <v>30348465</v>
      </c>
      <c r="H48" s="5" t="s">
        <v>26</v>
      </c>
      <c r="I48" s="5">
        <f t="shared" si="5"/>
        <v>30348.465</v>
      </c>
      <c r="J48" s="5">
        <v>0</v>
      </c>
      <c r="K48" s="5" t="s">
        <v>27</v>
      </c>
      <c r="L48" s="5">
        <v>61976260</v>
      </c>
      <c r="M48" s="5">
        <f t="shared" si="6"/>
        <v>2042.1546855829447</v>
      </c>
    </row>
    <row r="49" spans="1:39">
      <c r="A49" s="1" t="str">
        <f t="shared" si="0"/>
        <v>2022</v>
      </c>
      <c r="B49" s="4">
        <v>202211</v>
      </c>
      <c r="C49" s="4">
        <v>73089000</v>
      </c>
      <c r="D49" s="31" t="s">
        <v>28</v>
      </c>
      <c r="E49" s="4">
        <v>601</v>
      </c>
      <c r="F49" s="4" t="s">
        <v>25</v>
      </c>
      <c r="G49" s="5">
        <v>36261367</v>
      </c>
      <c r="H49" s="5" t="s">
        <v>26</v>
      </c>
      <c r="I49" s="5">
        <f t="shared" si="5"/>
        <v>36261.366999999998</v>
      </c>
      <c r="J49" s="5">
        <v>0</v>
      </c>
      <c r="K49" s="5" t="s">
        <v>27</v>
      </c>
      <c r="L49" s="5">
        <v>70247119</v>
      </c>
      <c r="M49" s="5">
        <f t="shared" si="6"/>
        <v>1937.2440923145562</v>
      </c>
    </row>
    <row r="50" spans="1:39">
      <c r="A50" s="1" t="str">
        <f t="shared" si="0"/>
        <v>2022</v>
      </c>
      <c r="B50" s="4">
        <v>202212</v>
      </c>
      <c r="C50" s="4">
        <v>73089000</v>
      </c>
      <c r="D50" s="31" t="s">
        <v>28</v>
      </c>
      <c r="E50" s="4">
        <v>601</v>
      </c>
      <c r="F50" s="4" t="s">
        <v>25</v>
      </c>
      <c r="G50" s="5">
        <v>30310018</v>
      </c>
      <c r="H50" s="5" t="s">
        <v>26</v>
      </c>
      <c r="I50" s="5">
        <f t="shared" si="5"/>
        <v>30310.018</v>
      </c>
      <c r="J50" s="5">
        <v>0</v>
      </c>
      <c r="K50" s="5" t="s">
        <v>27</v>
      </c>
      <c r="L50" s="5">
        <v>56757841</v>
      </c>
      <c r="M50" s="5">
        <f t="shared" si="6"/>
        <v>1872.5769479912549</v>
      </c>
    </row>
    <row r="51" spans="1:39">
      <c r="A51" s="1" t="str">
        <f t="shared" si="0"/>
        <v>2023</v>
      </c>
      <c r="B51" s="4">
        <v>202301</v>
      </c>
      <c r="C51" s="4">
        <v>73081000</v>
      </c>
      <c r="D51" s="4" t="s">
        <v>24</v>
      </c>
      <c r="E51" s="4">
        <v>601</v>
      </c>
      <c r="F51" s="4" t="s">
        <v>25</v>
      </c>
      <c r="G51" s="5">
        <v>3267580</v>
      </c>
      <c r="H51" s="5" t="s">
        <v>26</v>
      </c>
      <c r="I51" s="5">
        <f t="shared" si="5"/>
        <v>3267.58</v>
      </c>
      <c r="J51" s="5">
        <v>0</v>
      </c>
      <c r="K51" s="5" t="s">
        <v>27</v>
      </c>
      <c r="L51" s="5">
        <v>10508410</v>
      </c>
      <c r="M51" s="5">
        <f t="shared" si="6"/>
        <v>3215.9610476254597</v>
      </c>
    </row>
    <row r="52" spans="1:39">
      <c r="A52" s="1" t="str">
        <f t="shared" si="0"/>
        <v>2023</v>
      </c>
      <c r="B52" s="4">
        <v>202302</v>
      </c>
      <c r="C52" s="4">
        <v>73081000</v>
      </c>
      <c r="D52" s="4" t="s">
        <v>24</v>
      </c>
      <c r="E52" s="4">
        <v>601</v>
      </c>
      <c r="F52" s="4" t="s">
        <v>25</v>
      </c>
      <c r="G52" s="5">
        <v>2162110</v>
      </c>
      <c r="H52" s="5" t="s">
        <v>26</v>
      </c>
      <c r="I52" s="5">
        <f t="shared" si="5"/>
        <v>2162.11</v>
      </c>
      <c r="J52" s="5">
        <v>0</v>
      </c>
      <c r="K52" s="5" t="s">
        <v>27</v>
      </c>
      <c r="L52" s="5">
        <v>8445721</v>
      </c>
      <c r="M52" s="5">
        <f t="shared" si="6"/>
        <v>3906.240200544838</v>
      </c>
    </row>
    <row r="53" spans="1:39">
      <c r="A53" s="1" t="str">
        <f t="shared" si="0"/>
        <v>2023</v>
      </c>
      <c r="B53" s="4">
        <v>202303</v>
      </c>
      <c r="C53" s="4">
        <v>73081000</v>
      </c>
      <c r="D53" s="4" t="s">
        <v>24</v>
      </c>
      <c r="E53" s="4">
        <v>601</v>
      </c>
      <c r="F53" s="4" t="s">
        <v>25</v>
      </c>
      <c r="G53" s="5">
        <v>2939906</v>
      </c>
      <c r="H53" s="5" t="s">
        <v>26</v>
      </c>
      <c r="I53" s="5">
        <f t="shared" si="5"/>
        <v>2939.9059999999999</v>
      </c>
      <c r="J53" s="5">
        <v>0</v>
      </c>
      <c r="K53" s="5" t="s">
        <v>27</v>
      </c>
      <c r="L53" s="5">
        <v>11236450</v>
      </c>
      <c r="M53" s="5">
        <f t="shared" si="6"/>
        <v>3822.04397011333</v>
      </c>
    </row>
    <row r="54" spans="1:39">
      <c r="A54" s="1" t="str">
        <f t="shared" si="0"/>
        <v>2023</v>
      </c>
      <c r="B54" s="4">
        <v>202304</v>
      </c>
      <c r="C54" s="4">
        <v>73081000</v>
      </c>
      <c r="D54" s="4" t="s">
        <v>24</v>
      </c>
      <c r="E54" s="4">
        <v>601</v>
      </c>
      <c r="F54" s="4" t="s">
        <v>25</v>
      </c>
      <c r="G54" s="5">
        <v>2992444</v>
      </c>
      <c r="H54" s="5" t="s">
        <v>26</v>
      </c>
      <c r="I54" s="5">
        <f t="shared" si="5"/>
        <v>2992.444</v>
      </c>
      <c r="J54" s="5">
        <v>0</v>
      </c>
      <c r="K54" s="5" t="s">
        <v>27</v>
      </c>
      <c r="L54" s="5">
        <v>10943512</v>
      </c>
      <c r="M54" s="5">
        <f t="shared" si="6"/>
        <v>3657.0482187803682</v>
      </c>
    </row>
    <row r="55" spans="1:39">
      <c r="A55" s="1" t="str">
        <f t="shared" ref="A55:A118" si="7">LEFT(B55,4)</f>
        <v>2023</v>
      </c>
      <c r="B55" s="4">
        <v>202305</v>
      </c>
      <c r="C55" s="4">
        <v>73081000</v>
      </c>
      <c r="D55" s="4" t="s">
        <v>24</v>
      </c>
      <c r="E55" s="4">
        <v>601</v>
      </c>
      <c r="F55" s="4" t="s">
        <v>25</v>
      </c>
      <c r="G55" s="5">
        <v>2361818</v>
      </c>
      <c r="H55" s="5" t="s">
        <v>26</v>
      </c>
      <c r="I55" s="5">
        <f t="shared" si="5"/>
        <v>2361.8180000000002</v>
      </c>
      <c r="J55" s="5">
        <v>0</v>
      </c>
      <c r="K55" s="5" t="s">
        <v>27</v>
      </c>
      <c r="L55" s="5">
        <v>9094364</v>
      </c>
      <c r="M55" s="5">
        <f t="shared" si="6"/>
        <v>3850.5778175964442</v>
      </c>
    </row>
    <row r="56" spans="1:39">
      <c r="A56" s="1" t="str">
        <f t="shared" si="7"/>
        <v>2023</v>
      </c>
      <c r="B56" s="4">
        <v>202306</v>
      </c>
      <c r="C56" s="4">
        <v>73081000</v>
      </c>
      <c r="D56" s="4" t="s">
        <v>24</v>
      </c>
      <c r="E56" s="4">
        <v>601</v>
      </c>
      <c r="F56" s="4" t="s">
        <v>25</v>
      </c>
      <c r="G56" s="5">
        <v>478132</v>
      </c>
      <c r="H56" s="5" t="s">
        <v>26</v>
      </c>
      <c r="I56" s="5">
        <f t="shared" si="5"/>
        <v>478.13200000000001</v>
      </c>
      <c r="J56" s="5">
        <v>0</v>
      </c>
      <c r="K56" s="5" t="s">
        <v>27</v>
      </c>
      <c r="L56" s="5">
        <v>2213612</v>
      </c>
      <c r="M56" s="5">
        <f t="shared" si="6"/>
        <v>4629.7089506663433</v>
      </c>
    </row>
    <row r="57" spans="1:39">
      <c r="A57" s="1" t="str">
        <f t="shared" si="7"/>
        <v>2023</v>
      </c>
      <c r="B57" s="4">
        <v>202307</v>
      </c>
      <c r="C57" s="4">
        <v>73081000</v>
      </c>
      <c r="D57" s="4" t="s">
        <v>24</v>
      </c>
      <c r="E57" s="4">
        <v>601</v>
      </c>
      <c r="F57" s="4" t="s">
        <v>25</v>
      </c>
      <c r="G57" s="5">
        <v>4046850</v>
      </c>
      <c r="H57" s="5" t="s">
        <v>26</v>
      </c>
      <c r="I57" s="5">
        <f t="shared" si="5"/>
        <v>4046.85</v>
      </c>
      <c r="J57" s="5">
        <v>0</v>
      </c>
      <c r="K57" s="5" t="s">
        <v>27</v>
      </c>
      <c r="L57" s="5">
        <v>14932294</v>
      </c>
      <c r="M57" s="5">
        <f t="shared" si="6"/>
        <v>3689.8560608868629</v>
      </c>
    </row>
    <row r="58" spans="1:39">
      <c r="A58" s="1" t="str">
        <f t="shared" si="7"/>
        <v>2023</v>
      </c>
      <c r="B58" s="4">
        <v>202308</v>
      </c>
      <c r="C58" s="4">
        <v>73081000</v>
      </c>
      <c r="D58" s="4" t="s">
        <v>24</v>
      </c>
      <c r="E58" s="4">
        <v>601</v>
      </c>
      <c r="F58" s="4" t="s">
        <v>25</v>
      </c>
      <c r="G58" s="5">
        <v>4428042</v>
      </c>
      <c r="H58" s="5" t="s">
        <v>26</v>
      </c>
      <c r="I58" s="5">
        <f t="shared" si="5"/>
        <v>4428.0420000000004</v>
      </c>
      <c r="J58" s="5">
        <v>0</v>
      </c>
      <c r="K58" s="5" t="s">
        <v>27</v>
      </c>
      <c r="L58" s="5">
        <v>16938821</v>
      </c>
      <c r="M58" s="5">
        <f t="shared" si="6"/>
        <v>3825.3523792231417</v>
      </c>
    </row>
    <row r="59" spans="1:39">
      <c r="A59" s="1" t="str">
        <f t="shared" si="7"/>
        <v>2023</v>
      </c>
      <c r="B59" s="4">
        <v>202309</v>
      </c>
      <c r="C59" s="4">
        <v>73081000</v>
      </c>
      <c r="D59" s="4" t="s">
        <v>24</v>
      </c>
      <c r="E59" s="4">
        <v>601</v>
      </c>
      <c r="F59" s="4" t="s">
        <v>25</v>
      </c>
      <c r="G59" s="5">
        <v>1319147</v>
      </c>
      <c r="H59" s="5" t="s">
        <v>26</v>
      </c>
      <c r="I59" s="5">
        <f t="shared" si="5"/>
        <v>1319.1469999999999</v>
      </c>
      <c r="J59" s="5">
        <v>0</v>
      </c>
      <c r="K59" s="5" t="s">
        <v>27</v>
      </c>
      <c r="L59" s="5">
        <v>4686270</v>
      </c>
      <c r="M59" s="5">
        <f t="shared" si="6"/>
        <v>3552.5002141535401</v>
      </c>
    </row>
    <row r="60" spans="1:39">
      <c r="A60" s="1" t="str">
        <f t="shared" si="7"/>
        <v>2023</v>
      </c>
      <c r="B60" s="4">
        <v>202310</v>
      </c>
      <c r="C60" s="4">
        <v>73081000</v>
      </c>
      <c r="D60" s="4" t="s">
        <v>24</v>
      </c>
      <c r="E60" s="4">
        <v>601</v>
      </c>
      <c r="F60" s="4" t="s">
        <v>25</v>
      </c>
      <c r="G60" s="5">
        <v>3855596</v>
      </c>
      <c r="H60" s="5" t="s">
        <v>26</v>
      </c>
      <c r="I60" s="5">
        <f t="shared" si="5"/>
        <v>3855.596</v>
      </c>
      <c r="J60" s="5">
        <v>0</v>
      </c>
      <c r="K60" s="5" t="s">
        <v>27</v>
      </c>
      <c r="L60" s="5">
        <v>13421877</v>
      </c>
      <c r="M60" s="5">
        <f t="shared" si="6"/>
        <v>3481.141955744326</v>
      </c>
    </row>
    <row r="61" spans="1:39">
      <c r="A61" s="1" t="str">
        <f t="shared" si="7"/>
        <v>2023</v>
      </c>
      <c r="B61" s="4">
        <v>202311</v>
      </c>
      <c r="C61" s="4">
        <v>73081000</v>
      </c>
      <c r="D61" s="4" t="s">
        <v>24</v>
      </c>
      <c r="E61" s="4">
        <v>601</v>
      </c>
      <c r="F61" s="4" t="s">
        <v>25</v>
      </c>
      <c r="G61" s="5">
        <v>3316777</v>
      </c>
      <c r="H61" s="5" t="s">
        <v>26</v>
      </c>
      <c r="I61" s="5">
        <f t="shared" si="5"/>
        <v>3316.777</v>
      </c>
      <c r="J61" s="5">
        <v>0</v>
      </c>
      <c r="K61" s="5" t="s">
        <v>27</v>
      </c>
      <c r="L61" s="5">
        <v>11344402</v>
      </c>
      <c r="M61" s="5">
        <f t="shared" si="6"/>
        <v>3420.3089324365187</v>
      </c>
    </row>
    <row r="62" spans="1:39" s="2" customFormat="1">
      <c r="A62" s="1" t="str">
        <f t="shared" si="7"/>
        <v>2023</v>
      </c>
      <c r="B62" s="4">
        <v>202312</v>
      </c>
      <c r="C62" s="4">
        <v>73081000</v>
      </c>
      <c r="D62" s="4" t="s">
        <v>24</v>
      </c>
      <c r="E62" s="4">
        <v>601</v>
      </c>
      <c r="F62" s="4" t="s">
        <v>25</v>
      </c>
      <c r="G62" s="5">
        <v>1337625</v>
      </c>
      <c r="H62" s="5" t="s">
        <v>26</v>
      </c>
      <c r="I62" s="5">
        <f t="shared" si="5"/>
        <v>1337.625</v>
      </c>
      <c r="J62" s="5">
        <v>0</v>
      </c>
      <c r="K62" s="5" t="s">
        <v>27</v>
      </c>
      <c r="L62" s="5">
        <v>3893558</v>
      </c>
      <c r="M62" s="5">
        <f t="shared" si="6"/>
        <v>2910.7993645453694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>
      <c r="A63" s="1" t="str">
        <f t="shared" si="7"/>
        <v>2023</v>
      </c>
      <c r="B63" s="4">
        <v>202301</v>
      </c>
      <c r="C63" s="4">
        <v>73089000</v>
      </c>
      <c r="D63" s="31" t="s">
        <v>28</v>
      </c>
      <c r="E63" s="4">
        <v>601</v>
      </c>
      <c r="F63" s="4" t="s">
        <v>25</v>
      </c>
      <c r="G63" s="5">
        <v>37157455</v>
      </c>
      <c r="H63" s="5" t="s">
        <v>26</v>
      </c>
      <c r="I63" s="5">
        <f t="shared" ref="I63:I86" si="8">G63/1000</f>
        <v>37157.455000000002</v>
      </c>
      <c r="J63" s="5">
        <v>0</v>
      </c>
      <c r="K63" s="5" t="s">
        <v>27</v>
      </c>
      <c r="L63" s="5">
        <v>65637723</v>
      </c>
      <c r="M63" s="5">
        <f t="shared" si="6"/>
        <v>1766.4752066577219</v>
      </c>
    </row>
    <row r="64" spans="1:39">
      <c r="A64" s="1" t="str">
        <f t="shared" si="7"/>
        <v>2023</v>
      </c>
      <c r="B64" s="4">
        <v>202302</v>
      </c>
      <c r="C64" s="4">
        <v>73089000</v>
      </c>
      <c r="D64" s="31" t="s">
        <v>28</v>
      </c>
      <c r="E64" s="4">
        <v>601</v>
      </c>
      <c r="F64" s="4" t="s">
        <v>25</v>
      </c>
      <c r="G64" s="5">
        <v>24856875</v>
      </c>
      <c r="H64" s="5" t="s">
        <v>26</v>
      </c>
      <c r="I64" s="5">
        <f t="shared" si="8"/>
        <v>24856.875</v>
      </c>
      <c r="J64" s="5">
        <v>0</v>
      </c>
      <c r="K64" s="5" t="s">
        <v>27</v>
      </c>
      <c r="L64" s="5">
        <v>39531889</v>
      </c>
      <c r="M64" s="5">
        <f t="shared" si="6"/>
        <v>1590.3804882954917</v>
      </c>
    </row>
    <row r="65" spans="1:13">
      <c r="A65" s="1" t="str">
        <f t="shared" si="7"/>
        <v>2023</v>
      </c>
      <c r="B65" s="4">
        <v>202303</v>
      </c>
      <c r="C65" s="4">
        <v>73089000</v>
      </c>
      <c r="D65" s="31" t="s">
        <v>28</v>
      </c>
      <c r="E65" s="4">
        <v>601</v>
      </c>
      <c r="F65" s="4" t="s">
        <v>25</v>
      </c>
      <c r="G65" s="5">
        <v>43352974</v>
      </c>
      <c r="H65" s="5" t="s">
        <v>26</v>
      </c>
      <c r="I65" s="5">
        <f t="shared" si="8"/>
        <v>43352.974000000002</v>
      </c>
      <c r="J65" s="5">
        <v>0</v>
      </c>
      <c r="K65" s="5" t="s">
        <v>27</v>
      </c>
      <c r="L65" s="5">
        <v>73585944</v>
      </c>
      <c r="M65" s="5">
        <f t="shared" si="6"/>
        <v>1697.3678437839119</v>
      </c>
    </row>
    <row r="66" spans="1:13">
      <c r="A66" s="1" t="str">
        <f t="shared" si="7"/>
        <v>2023</v>
      </c>
      <c r="B66" s="4">
        <v>202304</v>
      </c>
      <c r="C66" s="4">
        <v>73089000</v>
      </c>
      <c r="D66" s="31" t="s">
        <v>28</v>
      </c>
      <c r="E66" s="4">
        <v>601</v>
      </c>
      <c r="F66" s="4" t="s">
        <v>25</v>
      </c>
      <c r="G66" s="5">
        <v>34236606</v>
      </c>
      <c r="H66" s="5" t="s">
        <v>26</v>
      </c>
      <c r="I66" s="5">
        <f t="shared" si="8"/>
        <v>34236.606</v>
      </c>
      <c r="J66" s="5">
        <v>0</v>
      </c>
      <c r="K66" s="5" t="s">
        <v>27</v>
      </c>
      <c r="L66" s="5">
        <v>61491267</v>
      </c>
      <c r="M66" s="5">
        <f t="shared" si="6"/>
        <v>1796.0678403694571</v>
      </c>
    </row>
    <row r="67" spans="1:13">
      <c r="A67" s="1" t="str">
        <f t="shared" si="7"/>
        <v>2023</v>
      </c>
      <c r="B67" s="4">
        <v>202305</v>
      </c>
      <c r="C67" s="4">
        <v>73089000</v>
      </c>
      <c r="D67" s="31" t="s">
        <v>28</v>
      </c>
      <c r="E67" s="4">
        <v>601</v>
      </c>
      <c r="F67" s="4" t="s">
        <v>25</v>
      </c>
      <c r="G67" s="5">
        <v>33865481</v>
      </c>
      <c r="H67" s="5" t="s">
        <v>26</v>
      </c>
      <c r="I67" s="5">
        <f t="shared" si="8"/>
        <v>33865.481</v>
      </c>
      <c r="J67" s="5">
        <v>0</v>
      </c>
      <c r="K67" s="5" t="s">
        <v>27</v>
      </c>
      <c r="L67" s="5">
        <v>57223228</v>
      </c>
      <c r="M67" s="5">
        <f t="shared" si="6"/>
        <v>1689.7214009746385</v>
      </c>
    </row>
    <row r="68" spans="1:13">
      <c r="A68" s="1" t="str">
        <f t="shared" si="7"/>
        <v>2023</v>
      </c>
      <c r="B68" s="4">
        <v>202306</v>
      </c>
      <c r="C68" s="4">
        <v>73089000</v>
      </c>
      <c r="D68" s="31" t="s">
        <v>28</v>
      </c>
      <c r="E68" s="4">
        <v>601</v>
      </c>
      <c r="F68" s="4" t="s">
        <v>25</v>
      </c>
      <c r="G68" s="5">
        <v>40095465</v>
      </c>
      <c r="H68" s="5" t="s">
        <v>26</v>
      </c>
      <c r="I68" s="5">
        <f t="shared" si="8"/>
        <v>40095.464999999997</v>
      </c>
      <c r="J68" s="5">
        <v>0</v>
      </c>
      <c r="K68" s="5" t="s">
        <v>27</v>
      </c>
      <c r="L68" s="5">
        <v>72624797</v>
      </c>
      <c r="M68" s="5">
        <f t="shared" si="6"/>
        <v>1811.2970382061912</v>
      </c>
    </row>
    <row r="69" spans="1:13">
      <c r="A69" s="1" t="str">
        <f t="shared" si="7"/>
        <v>2023</v>
      </c>
      <c r="B69" s="4">
        <v>202307</v>
      </c>
      <c r="C69" s="4">
        <v>73089000</v>
      </c>
      <c r="D69" s="31" t="s">
        <v>28</v>
      </c>
      <c r="E69" s="4">
        <v>601</v>
      </c>
      <c r="F69" s="4" t="s">
        <v>25</v>
      </c>
      <c r="G69" s="5">
        <v>31103232</v>
      </c>
      <c r="H69" s="5" t="s">
        <v>26</v>
      </c>
      <c r="I69" s="5">
        <f t="shared" si="8"/>
        <v>31103.232</v>
      </c>
      <c r="J69" s="5">
        <v>0</v>
      </c>
      <c r="K69" s="5" t="s">
        <v>27</v>
      </c>
      <c r="L69" s="5">
        <v>54358980</v>
      </c>
      <c r="M69" s="5">
        <f t="shared" si="6"/>
        <v>1747.6955449517272</v>
      </c>
    </row>
    <row r="70" spans="1:13">
      <c r="A70" s="1" t="str">
        <f t="shared" si="7"/>
        <v>2023</v>
      </c>
      <c r="B70" s="4">
        <v>202308</v>
      </c>
      <c r="C70" s="4">
        <v>73089000</v>
      </c>
      <c r="D70" s="31" t="s">
        <v>28</v>
      </c>
      <c r="E70" s="4">
        <v>601</v>
      </c>
      <c r="F70" s="4" t="s">
        <v>25</v>
      </c>
      <c r="G70" s="5">
        <v>34610099</v>
      </c>
      <c r="H70" s="5" t="s">
        <v>26</v>
      </c>
      <c r="I70" s="5">
        <f t="shared" si="8"/>
        <v>34610.099000000002</v>
      </c>
      <c r="J70" s="5">
        <v>0</v>
      </c>
      <c r="K70" s="5" t="s">
        <v>27</v>
      </c>
      <c r="L70" s="5">
        <v>57047770</v>
      </c>
      <c r="M70" s="5">
        <f t="shared" ref="M70:M93" si="9">L70/I70</f>
        <v>1648.2983767252442</v>
      </c>
    </row>
    <row r="71" spans="1:13">
      <c r="A71" s="1" t="str">
        <f t="shared" si="7"/>
        <v>2023</v>
      </c>
      <c r="B71" s="4">
        <v>202309</v>
      </c>
      <c r="C71" s="4">
        <v>73089000</v>
      </c>
      <c r="D71" s="31" t="s">
        <v>28</v>
      </c>
      <c r="E71" s="4">
        <v>601</v>
      </c>
      <c r="F71" s="4" t="s">
        <v>25</v>
      </c>
      <c r="G71" s="5">
        <v>43053643</v>
      </c>
      <c r="H71" s="5" t="s">
        <v>26</v>
      </c>
      <c r="I71" s="5">
        <f t="shared" si="8"/>
        <v>43053.642999999996</v>
      </c>
      <c r="J71" s="5">
        <v>0</v>
      </c>
      <c r="K71" s="5" t="s">
        <v>27</v>
      </c>
      <c r="L71" s="5">
        <v>70050434</v>
      </c>
      <c r="M71" s="5">
        <f t="shared" si="9"/>
        <v>1627.0500965504825</v>
      </c>
    </row>
    <row r="72" spans="1:13">
      <c r="A72" s="1" t="str">
        <f t="shared" si="7"/>
        <v>2023</v>
      </c>
      <c r="B72" s="4">
        <v>202310</v>
      </c>
      <c r="C72" s="4">
        <v>73089000</v>
      </c>
      <c r="D72" s="31" t="s">
        <v>28</v>
      </c>
      <c r="E72" s="4">
        <v>601</v>
      </c>
      <c r="F72" s="4" t="s">
        <v>25</v>
      </c>
      <c r="G72" s="5">
        <v>39559105</v>
      </c>
      <c r="H72" s="5" t="s">
        <v>26</v>
      </c>
      <c r="I72" s="5">
        <f t="shared" si="8"/>
        <v>39559.105000000003</v>
      </c>
      <c r="J72" s="5">
        <v>0</v>
      </c>
      <c r="K72" s="5" t="s">
        <v>27</v>
      </c>
      <c r="L72" s="5">
        <v>71102138</v>
      </c>
      <c r="M72" s="5">
        <f t="shared" si="9"/>
        <v>1797.3646774870158</v>
      </c>
    </row>
    <row r="73" spans="1:13">
      <c r="A73" s="1" t="str">
        <f t="shared" si="7"/>
        <v>2023</v>
      </c>
      <c r="B73" s="4">
        <v>202311</v>
      </c>
      <c r="C73" s="4">
        <v>73089000</v>
      </c>
      <c r="D73" s="31" t="s">
        <v>28</v>
      </c>
      <c r="E73" s="4">
        <v>601</v>
      </c>
      <c r="F73" s="4" t="s">
        <v>25</v>
      </c>
      <c r="G73" s="5">
        <v>37859982</v>
      </c>
      <c r="H73" s="5" t="s">
        <v>26</v>
      </c>
      <c r="I73" s="5">
        <f t="shared" si="8"/>
        <v>37859.982000000004</v>
      </c>
      <c r="J73" s="5">
        <v>0</v>
      </c>
      <c r="K73" s="5" t="s">
        <v>27</v>
      </c>
      <c r="L73" s="5">
        <v>68778249</v>
      </c>
      <c r="M73" s="5">
        <f t="shared" si="9"/>
        <v>1816.6476941272713</v>
      </c>
    </row>
    <row r="74" spans="1:13">
      <c r="A74" s="1" t="str">
        <f t="shared" si="7"/>
        <v>2023</v>
      </c>
      <c r="B74" s="4">
        <v>202312</v>
      </c>
      <c r="C74" s="4">
        <v>73089000</v>
      </c>
      <c r="D74" s="31" t="s">
        <v>28</v>
      </c>
      <c r="E74" s="4">
        <v>601</v>
      </c>
      <c r="F74" s="4" t="s">
        <v>25</v>
      </c>
      <c r="G74" s="5">
        <v>33503367</v>
      </c>
      <c r="H74" s="5" t="s">
        <v>26</v>
      </c>
      <c r="I74" s="5">
        <f t="shared" si="8"/>
        <v>33503.366999999998</v>
      </c>
      <c r="J74" s="5">
        <v>0</v>
      </c>
      <c r="K74" s="5" t="s">
        <v>27</v>
      </c>
      <c r="L74" s="5">
        <v>60087175</v>
      </c>
      <c r="M74" s="5">
        <f t="shared" si="9"/>
        <v>1793.4667581321007</v>
      </c>
    </row>
    <row r="75" spans="1:13">
      <c r="A75" s="1" t="str">
        <f t="shared" si="7"/>
        <v>2024</v>
      </c>
      <c r="B75" s="4">
        <v>202401</v>
      </c>
      <c r="C75" s="4">
        <v>73081000</v>
      </c>
      <c r="D75" s="4" t="s">
        <v>24</v>
      </c>
      <c r="E75" s="4">
        <v>601</v>
      </c>
      <c r="F75" s="4" t="s">
        <v>25</v>
      </c>
      <c r="G75" s="5">
        <v>2166370</v>
      </c>
      <c r="H75" s="5" t="s">
        <v>26</v>
      </c>
      <c r="I75" s="5">
        <f t="shared" si="8"/>
        <v>2166.37</v>
      </c>
      <c r="J75" s="4">
        <v>0</v>
      </c>
      <c r="K75" s="4" t="s">
        <v>27</v>
      </c>
      <c r="L75" s="5">
        <v>7089500</v>
      </c>
      <c r="M75" s="5">
        <f t="shared" si="9"/>
        <v>3272.5250072702265</v>
      </c>
    </row>
    <row r="76" spans="1:13">
      <c r="A76" s="1" t="str">
        <f t="shared" si="7"/>
        <v>2024</v>
      </c>
      <c r="B76" s="4">
        <v>202402</v>
      </c>
      <c r="C76" s="4">
        <v>73081000</v>
      </c>
      <c r="D76" s="4" t="s">
        <v>24</v>
      </c>
      <c r="E76" s="4">
        <v>601</v>
      </c>
      <c r="F76" s="4" t="s">
        <v>25</v>
      </c>
      <c r="G76" s="5">
        <v>2239570</v>
      </c>
      <c r="H76" s="5" t="s">
        <v>26</v>
      </c>
      <c r="I76" s="5">
        <f t="shared" si="8"/>
        <v>2239.5700000000002</v>
      </c>
      <c r="J76" s="4">
        <v>0</v>
      </c>
      <c r="K76" s="4" t="s">
        <v>27</v>
      </c>
      <c r="L76" s="5">
        <v>7559581</v>
      </c>
      <c r="M76" s="5">
        <f t="shared" si="9"/>
        <v>3375.4609143719549</v>
      </c>
    </row>
    <row r="77" spans="1:13">
      <c r="A77" s="1" t="str">
        <f t="shared" si="7"/>
        <v>2024</v>
      </c>
      <c r="B77" s="4">
        <v>202403</v>
      </c>
      <c r="C77" s="4">
        <v>73081000</v>
      </c>
      <c r="D77" s="4" t="s">
        <v>24</v>
      </c>
      <c r="E77" s="4">
        <v>601</v>
      </c>
      <c r="F77" s="4" t="s">
        <v>25</v>
      </c>
      <c r="G77" s="5">
        <v>301915</v>
      </c>
      <c r="H77" s="5" t="s">
        <v>26</v>
      </c>
      <c r="I77" s="5">
        <f t="shared" si="8"/>
        <v>301.91500000000002</v>
      </c>
      <c r="J77" s="4">
        <v>0</v>
      </c>
      <c r="K77" s="4" t="s">
        <v>27</v>
      </c>
      <c r="L77" s="5">
        <v>1109738</v>
      </c>
      <c r="M77" s="5">
        <f t="shared" si="9"/>
        <v>3675.6636801748832</v>
      </c>
    </row>
    <row r="78" spans="1:13">
      <c r="A78" s="1" t="str">
        <f t="shared" si="7"/>
        <v>2024</v>
      </c>
      <c r="B78" s="4">
        <v>202404</v>
      </c>
      <c r="C78" s="4">
        <v>73081000</v>
      </c>
      <c r="D78" s="4" t="s">
        <v>24</v>
      </c>
      <c r="E78" s="4">
        <v>601</v>
      </c>
      <c r="F78" s="4" t="s">
        <v>25</v>
      </c>
      <c r="G78" s="5">
        <v>265151</v>
      </c>
      <c r="H78" s="5" t="s">
        <v>26</v>
      </c>
      <c r="I78" s="5">
        <f t="shared" si="8"/>
        <v>265.15100000000001</v>
      </c>
      <c r="J78" s="4">
        <v>0</v>
      </c>
      <c r="K78" s="4" t="s">
        <v>27</v>
      </c>
      <c r="L78" s="5">
        <v>1191383</v>
      </c>
      <c r="M78" s="5">
        <f t="shared" si="9"/>
        <v>4493.2246154078239</v>
      </c>
    </row>
    <row r="79" spans="1:13">
      <c r="A79" s="1" t="str">
        <f t="shared" si="7"/>
        <v>2024</v>
      </c>
      <c r="B79" s="4">
        <v>202405</v>
      </c>
      <c r="C79" s="4">
        <v>73081000</v>
      </c>
      <c r="D79" s="4" t="s">
        <v>24</v>
      </c>
      <c r="E79" s="4">
        <v>601</v>
      </c>
      <c r="F79" s="4" t="s">
        <v>25</v>
      </c>
      <c r="G79" s="5">
        <v>685234</v>
      </c>
      <c r="H79" s="5" t="s">
        <v>26</v>
      </c>
      <c r="I79" s="5">
        <f t="shared" si="8"/>
        <v>685.23400000000004</v>
      </c>
      <c r="J79" s="4">
        <v>0</v>
      </c>
      <c r="K79" s="4" t="s">
        <v>27</v>
      </c>
      <c r="L79" s="5">
        <v>2807901</v>
      </c>
      <c r="M79" s="5">
        <f t="shared" si="9"/>
        <v>4097.7257404040074</v>
      </c>
    </row>
    <row r="80" spans="1:13">
      <c r="A80" s="1" t="str">
        <f t="shared" si="7"/>
        <v>2024</v>
      </c>
      <c r="B80" s="4">
        <v>202406</v>
      </c>
      <c r="C80" s="4">
        <v>73081000</v>
      </c>
      <c r="D80" s="4" t="s">
        <v>24</v>
      </c>
      <c r="E80" s="4">
        <v>601</v>
      </c>
      <c r="F80" s="4" t="s">
        <v>25</v>
      </c>
      <c r="G80" s="5">
        <v>947488</v>
      </c>
      <c r="H80" s="5" t="s">
        <v>26</v>
      </c>
      <c r="I80" s="5">
        <f t="shared" si="8"/>
        <v>947.48800000000006</v>
      </c>
      <c r="J80" s="4">
        <v>0</v>
      </c>
      <c r="K80" s="4" t="s">
        <v>27</v>
      </c>
      <c r="L80" s="5">
        <v>4112880</v>
      </c>
      <c r="M80" s="5">
        <f t="shared" si="9"/>
        <v>4340.8254247019486</v>
      </c>
    </row>
    <row r="81" spans="1:13">
      <c r="A81" s="1" t="str">
        <f t="shared" si="7"/>
        <v>2024</v>
      </c>
      <c r="B81" s="4">
        <v>202407</v>
      </c>
      <c r="C81" s="4">
        <v>73081000</v>
      </c>
      <c r="D81" s="4" t="s">
        <v>24</v>
      </c>
      <c r="E81" s="4">
        <v>601</v>
      </c>
      <c r="F81" s="4" t="s">
        <v>25</v>
      </c>
      <c r="G81" s="5">
        <v>617120</v>
      </c>
      <c r="H81" s="5" t="s">
        <v>26</v>
      </c>
      <c r="I81" s="5">
        <f t="shared" si="8"/>
        <v>617.12</v>
      </c>
      <c r="J81" s="4">
        <v>0</v>
      </c>
      <c r="K81" s="4" t="s">
        <v>27</v>
      </c>
      <c r="L81" s="5">
        <v>2562682</v>
      </c>
      <c r="M81" s="5">
        <f t="shared" si="9"/>
        <v>4152.6477832512319</v>
      </c>
    </row>
    <row r="82" spans="1:13">
      <c r="A82" s="1" t="str">
        <f t="shared" si="7"/>
        <v>2024</v>
      </c>
      <c r="B82" s="4">
        <v>202408</v>
      </c>
      <c r="C82" s="4">
        <v>73081000</v>
      </c>
      <c r="D82" s="4" t="s">
        <v>24</v>
      </c>
      <c r="E82" s="4">
        <v>601</v>
      </c>
      <c r="F82" s="4" t="s">
        <v>25</v>
      </c>
      <c r="G82" s="5">
        <v>381408</v>
      </c>
      <c r="H82" s="5" t="s">
        <v>26</v>
      </c>
      <c r="I82" s="5">
        <f t="shared" si="8"/>
        <v>381.40800000000002</v>
      </c>
      <c r="J82" s="4">
        <v>0</v>
      </c>
      <c r="K82" s="4" t="s">
        <v>27</v>
      </c>
      <c r="L82" s="5">
        <v>1691911</v>
      </c>
      <c r="M82" s="5">
        <f t="shared" si="9"/>
        <v>4435.9609656850407</v>
      </c>
    </row>
    <row r="83" spans="1:13">
      <c r="A83" s="1" t="str">
        <f t="shared" si="7"/>
        <v>2024</v>
      </c>
      <c r="B83" s="4">
        <v>202409</v>
      </c>
      <c r="C83" s="4">
        <v>73081000</v>
      </c>
      <c r="D83" s="4" t="s">
        <v>24</v>
      </c>
      <c r="E83" s="4">
        <v>601</v>
      </c>
      <c r="F83" s="4" t="s">
        <v>25</v>
      </c>
      <c r="G83" s="5">
        <v>90745</v>
      </c>
      <c r="H83" s="5" t="s">
        <v>26</v>
      </c>
      <c r="I83" s="5">
        <f t="shared" si="8"/>
        <v>90.745000000000005</v>
      </c>
      <c r="J83" s="4">
        <v>0</v>
      </c>
      <c r="K83" s="4" t="s">
        <v>27</v>
      </c>
      <c r="L83" s="5">
        <v>309486</v>
      </c>
      <c r="M83" s="5">
        <f t="shared" si="9"/>
        <v>3410.501956030635</v>
      </c>
    </row>
    <row r="84" spans="1:13">
      <c r="A84" s="1" t="str">
        <f t="shared" si="7"/>
        <v>2024</v>
      </c>
      <c r="B84" s="4">
        <v>202410</v>
      </c>
      <c r="C84" s="4">
        <v>73081000</v>
      </c>
      <c r="D84" s="4" t="s">
        <v>24</v>
      </c>
      <c r="E84" s="4">
        <v>601</v>
      </c>
      <c r="F84" s="4" t="s">
        <v>25</v>
      </c>
      <c r="G84" s="5">
        <v>60724</v>
      </c>
      <c r="H84" s="5" t="s">
        <v>26</v>
      </c>
      <c r="I84" s="5">
        <f t="shared" si="8"/>
        <v>60.723999999999997</v>
      </c>
      <c r="J84" s="4">
        <v>0</v>
      </c>
      <c r="K84" s="4" t="s">
        <v>27</v>
      </c>
      <c r="L84" s="5">
        <v>194170</v>
      </c>
      <c r="M84" s="5">
        <f t="shared" si="9"/>
        <v>3197.5825044463477</v>
      </c>
    </row>
    <row r="85" spans="1:13">
      <c r="A85" s="1" t="str">
        <f t="shared" si="7"/>
        <v>2024</v>
      </c>
      <c r="B85" s="4">
        <v>202411</v>
      </c>
      <c r="C85" s="4">
        <v>73081000</v>
      </c>
      <c r="D85" s="4" t="s">
        <v>24</v>
      </c>
      <c r="E85" s="4">
        <v>601</v>
      </c>
      <c r="F85" s="4" t="s">
        <v>25</v>
      </c>
      <c r="G85" s="5">
        <v>488374</v>
      </c>
      <c r="H85" s="5" t="s">
        <v>26</v>
      </c>
      <c r="I85" s="5">
        <f t="shared" si="8"/>
        <v>488.37400000000002</v>
      </c>
      <c r="J85" s="4">
        <v>0</v>
      </c>
      <c r="K85" s="4" t="s">
        <v>27</v>
      </c>
      <c r="L85" s="5">
        <v>1494121</v>
      </c>
      <c r="M85" s="5">
        <f t="shared" si="9"/>
        <v>3059.3786729023245</v>
      </c>
    </row>
    <row r="86" spans="1:13">
      <c r="A86" s="1" t="str">
        <f t="shared" si="7"/>
        <v>2024</v>
      </c>
      <c r="B86" s="4">
        <v>202412</v>
      </c>
      <c r="C86" s="4">
        <v>73081000</v>
      </c>
      <c r="D86" s="4" t="s">
        <v>24</v>
      </c>
      <c r="E86" s="4">
        <v>601</v>
      </c>
      <c r="F86" s="4" t="s">
        <v>25</v>
      </c>
      <c r="G86" s="5">
        <v>278757</v>
      </c>
      <c r="H86" s="5" t="s">
        <v>26</v>
      </c>
      <c r="I86" s="5">
        <f t="shared" si="8"/>
        <v>278.75700000000001</v>
      </c>
      <c r="J86" s="4">
        <v>0</v>
      </c>
      <c r="K86" s="4" t="s">
        <v>27</v>
      </c>
      <c r="L86" s="5">
        <v>862575</v>
      </c>
      <c r="M86" s="5">
        <f t="shared" si="9"/>
        <v>3094.3617559379672</v>
      </c>
    </row>
    <row r="87" spans="1:13">
      <c r="A87" s="1" t="str">
        <f t="shared" si="7"/>
        <v>2024</v>
      </c>
      <c r="B87" s="4">
        <v>202401</v>
      </c>
      <c r="C87" s="4">
        <v>73089000</v>
      </c>
      <c r="D87" s="31" t="s">
        <v>28</v>
      </c>
      <c r="E87" s="4">
        <v>601</v>
      </c>
      <c r="F87" s="4" t="s">
        <v>25</v>
      </c>
      <c r="G87" s="5">
        <v>36658250</v>
      </c>
      <c r="H87" s="5" t="s">
        <v>26</v>
      </c>
      <c r="I87" s="5">
        <f t="shared" ref="I87:I110" si="10">G87/1000</f>
        <v>36658.25</v>
      </c>
      <c r="J87" s="5">
        <v>0</v>
      </c>
      <c r="K87" s="5" t="s">
        <v>27</v>
      </c>
      <c r="L87" s="5">
        <v>62292492</v>
      </c>
      <c r="M87" s="5">
        <f t="shared" si="9"/>
        <v>1699.276206583784</v>
      </c>
    </row>
    <row r="88" spans="1:13">
      <c r="A88" s="1" t="str">
        <f t="shared" si="7"/>
        <v>2024</v>
      </c>
      <c r="B88" s="4">
        <v>202402</v>
      </c>
      <c r="C88" s="4">
        <v>73089000</v>
      </c>
      <c r="D88" s="31" t="s">
        <v>28</v>
      </c>
      <c r="E88" s="4">
        <v>601</v>
      </c>
      <c r="F88" s="4" t="s">
        <v>25</v>
      </c>
      <c r="G88" s="5">
        <v>23412275</v>
      </c>
      <c r="H88" s="5" t="s">
        <v>26</v>
      </c>
      <c r="I88" s="5">
        <f t="shared" si="10"/>
        <v>23412.275000000001</v>
      </c>
      <c r="J88" s="5">
        <v>0</v>
      </c>
      <c r="K88" s="5" t="s">
        <v>27</v>
      </c>
      <c r="L88" s="5">
        <v>45585754</v>
      </c>
      <c r="M88" s="5">
        <f t="shared" si="9"/>
        <v>1947.087756315864</v>
      </c>
    </row>
    <row r="89" spans="1:13">
      <c r="A89" s="1" t="str">
        <f t="shared" si="7"/>
        <v>2024</v>
      </c>
      <c r="B89" s="4">
        <v>202403</v>
      </c>
      <c r="C89" s="4">
        <v>73089000</v>
      </c>
      <c r="D89" s="31" t="s">
        <v>28</v>
      </c>
      <c r="E89" s="4">
        <v>601</v>
      </c>
      <c r="F89" s="4" t="s">
        <v>25</v>
      </c>
      <c r="G89" s="5">
        <v>30035410</v>
      </c>
      <c r="H89" s="5" t="s">
        <v>26</v>
      </c>
      <c r="I89" s="5">
        <f t="shared" si="10"/>
        <v>30035.41</v>
      </c>
      <c r="J89" s="5">
        <v>0</v>
      </c>
      <c r="K89" s="5" t="s">
        <v>27</v>
      </c>
      <c r="L89" s="5">
        <v>48756848</v>
      </c>
      <c r="M89" s="5">
        <f t="shared" si="9"/>
        <v>1623.3122171463615</v>
      </c>
    </row>
    <row r="90" spans="1:13">
      <c r="A90" s="1" t="str">
        <f t="shared" si="7"/>
        <v>2024</v>
      </c>
      <c r="B90" s="4">
        <v>202404</v>
      </c>
      <c r="C90" s="4">
        <v>73089000</v>
      </c>
      <c r="D90" s="31" t="s">
        <v>28</v>
      </c>
      <c r="E90" s="4">
        <v>601</v>
      </c>
      <c r="F90" s="4" t="s">
        <v>25</v>
      </c>
      <c r="G90" s="5">
        <v>39240972</v>
      </c>
      <c r="H90" s="5" t="s">
        <v>26</v>
      </c>
      <c r="I90" s="5">
        <f t="shared" si="10"/>
        <v>39240.972000000002</v>
      </c>
      <c r="J90" s="5">
        <v>0</v>
      </c>
      <c r="K90" s="5" t="s">
        <v>27</v>
      </c>
      <c r="L90" s="5">
        <v>60248844</v>
      </c>
      <c r="M90" s="5">
        <f t="shared" si="9"/>
        <v>1535.3555462387628</v>
      </c>
    </row>
    <row r="91" spans="1:13">
      <c r="A91" s="1" t="str">
        <f t="shared" si="7"/>
        <v>2024</v>
      </c>
      <c r="B91" s="4">
        <v>202405</v>
      </c>
      <c r="C91" s="4">
        <v>73089000</v>
      </c>
      <c r="D91" s="31" t="s">
        <v>28</v>
      </c>
      <c r="E91" s="4">
        <v>601</v>
      </c>
      <c r="F91" s="4" t="s">
        <v>25</v>
      </c>
      <c r="G91" s="5">
        <v>36917056</v>
      </c>
      <c r="H91" s="5" t="s">
        <v>26</v>
      </c>
      <c r="I91" s="5">
        <f t="shared" si="10"/>
        <v>36917.055999999997</v>
      </c>
      <c r="J91" s="5">
        <v>0</v>
      </c>
      <c r="K91" s="5" t="s">
        <v>27</v>
      </c>
      <c r="L91" s="5">
        <v>55199427</v>
      </c>
      <c r="M91" s="5">
        <f t="shared" si="9"/>
        <v>1495.2283031452996</v>
      </c>
    </row>
    <row r="92" spans="1:13">
      <c r="A92" s="1" t="str">
        <f t="shared" si="7"/>
        <v>2024</v>
      </c>
      <c r="B92" s="4">
        <v>202406</v>
      </c>
      <c r="C92" s="4">
        <v>73089000</v>
      </c>
      <c r="D92" s="31" t="s">
        <v>28</v>
      </c>
      <c r="E92" s="4">
        <v>601</v>
      </c>
      <c r="F92" s="4" t="s">
        <v>25</v>
      </c>
      <c r="G92" s="5">
        <v>37014043</v>
      </c>
      <c r="H92" s="5" t="s">
        <v>26</v>
      </c>
      <c r="I92" s="5">
        <f t="shared" si="10"/>
        <v>37014.042999999998</v>
      </c>
      <c r="J92" s="5">
        <v>0</v>
      </c>
      <c r="K92" s="5" t="s">
        <v>27</v>
      </c>
      <c r="L92" s="5">
        <v>60961273</v>
      </c>
      <c r="M92" s="5">
        <f t="shared" si="9"/>
        <v>1646.9768784782577</v>
      </c>
    </row>
    <row r="93" spans="1:13">
      <c r="A93" s="1" t="str">
        <f t="shared" si="7"/>
        <v>2024</v>
      </c>
      <c r="B93" s="4">
        <v>202407</v>
      </c>
      <c r="C93" s="4">
        <v>73089000</v>
      </c>
      <c r="D93" s="31" t="s">
        <v>28</v>
      </c>
      <c r="E93" s="4">
        <v>601</v>
      </c>
      <c r="F93" s="4" t="s">
        <v>25</v>
      </c>
      <c r="G93" s="5">
        <v>31734359</v>
      </c>
      <c r="H93" s="5" t="s">
        <v>26</v>
      </c>
      <c r="I93" s="5">
        <f t="shared" si="10"/>
        <v>31734.359</v>
      </c>
      <c r="J93" s="5">
        <v>0</v>
      </c>
      <c r="K93" s="5" t="s">
        <v>27</v>
      </c>
      <c r="L93" s="5">
        <v>45834888</v>
      </c>
      <c r="M93" s="5">
        <f t="shared" si="9"/>
        <v>1444.3300398788581</v>
      </c>
    </row>
    <row r="94" spans="1:13">
      <c r="A94" s="1" t="str">
        <f t="shared" si="7"/>
        <v>2024</v>
      </c>
      <c r="B94" s="4">
        <v>202408</v>
      </c>
      <c r="C94" s="4">
        <v>73089000</v>
      </c>
      <c r="D94" s="31" t="s">
        <v>28</v>
      </c>
      <c r="E94" s="4">
        <v>601</v>
      </c>
      <c r="F94" s="4" t="s">
        <v>25</v>
      </c>
      <c r="G94" s="5">
        <v>35857011</v>
      </c>
      <c r="H94" s="5" t="s">
        <v>26</v>
      </c>
      <c r="I94" s="5">
        <f t="shared" si="10"/>
        <v>35857.010999999999</v>
      </c>
      <c r="J94" s="5">
        <v>0</v>
      </c>
      <c r="K94" s="5" t="s">
        <v>27</v>
      </c>
      <c r="L94" s="5">
        <v>56019148</v>
      </c>
      <c r="M94" s="5">
        <f t="shared" ref="M94:M122" si="11">L94/I94</f>
        <v>1562.2927410207171</v>
      </c>
    </row>
    <row r="95" spans="1:13">
      <c r="A95" s="1" t="str">
        <f t="shared" si="7"/>
        <v>2024</v>
      </c>
      <c r="B95" s="4">
        <v>202409</v>
      </c>
      <c r="C95" s="4">
        <v>73089000</v>
      </c>
      <c r="D95" s="31" t="s">
        <v>28</v>
      </c>
      <c r="E95" s="4">
        <v>601</v>
      </c>
      <c r="F95" s="4" t="s">
        <v>25</v>
      </c>
      <c r="G95" s="5">
        <v>33874601</v>
      </c>
      <c r="H95" s="5" t="s">
        <v>26</v>
      </c>
      <c r="I95" s="5">
        <f t="shared" si="10"/>
        <v>33874.601000000002</v>
      </c>
      <c r="J95" s="5">
        <v>0</v>
      </c>
      <c r="K95" s="5" t="s">
        <v>27</v>
      </c>
      <c r="L95" s="5">
        <v>48926263</v>
      </c>
      <c r="M95" s="5">
        <f t="shared" si="11"/>
        <v>1444.3347391752304</v>
      </c>
    </row>
    <row r="96" spans="1:13">
      <c r="A96" s="1" t="str">
        <f t="shared" si="7"/>
        <v>2024</v>
      </c>
      <c r="B96" s="4">
        <v>202410</v>
      </c>
      <c r="C96" s="4">
        <v>73089000</v>
      </c>
      <c r="D96" s="31" t="s">
        <v>28</v>
      </c>
      <c r="E96" s="4">
        <v>601</v>
      </c>
      <c r="F96" s="4" t="s">
        <v>25</v>
      </c>
      <c r="G96" s="5">
        <v>43375547</v>
      </c>
      <c r="H96" s="5" t="s">
        <v>26</v>
      </c>
      <c r="I96" s="5">
        <f t="shared" si="10"/>
        <v>43375.546999999999</v>
      </c>
      <c r="J96" s="5">
        <v>0</v>
      </c>
      <c r="K96" s="5" t="s">
        <v>27</v>
      </c>
      <c r="L96" s="5">
        <v>68452343</v>
      </c>
      <c r="M96" s="5">
        <f t="shared" si="11"/>
        <v>1578.1320982534237</v>
      </c>
    </row>
    <row r="97" spans="1:13">
      <c r="A97" s="1" t="str">
        <f t="shared" si="7"/>
        <v>2024</v>
      </c>
      <c r="B97" s="4">
        <v>202411</v>
      </c>
      <c r="C97" s="4">
        <v>73089000</v>
      </c>
      <c r="D97" s="31" t="s">
        <v>28</v>
      </c>
      <c r="E97" s="4">
        <v>601</v>
      </c>
      <c r="F97" s="4" t="s">
        <v>25</v>
      </c>
      <c r="G97" s="5">
        <v>32520759</v>
      </c>
      <c r="H97" s="5" t="s">
        <v>26</v>
      </c>
      <c r="I97" s="5">
        <f t="shared" si="10"/>
        <v>32520.758999999998</v>
      </c>
      <c r="J97" s="5">
        <v>0</v>
      </c>
      <c r="K97" s="5" t="s">
        <v>27</v>
      </c>
      <c r="L97" s="5">
        <v>51132150</v>
      </c>
      <c r="M97" s="5">
        <f t="shared" si="11"/>
        <v>1572.2926392954114</v>
      </c>
    </row>
    <row r="98" spans="1:13">
      <c r="A98" s="1" t="str">
        <f t="shared" si="7"/>
        <v>2024</v>
      </c>
      <c r="B98" s="4">
        <v>202412</v>
      </c>
      <c r="C98" s="4">
        <v>73089000</v>
      </c>
      <c r="D98" s="31" t="s">
        <v>28</v>
      </c>
      <c r="E98" s="4">
        <v>601</v>
      </c>
      <c r="F98" s="4" t="s">
        <v>25</v>
      </c>
      <c r="G98" s="5">
        <v>42537950</v>
      </c>
      <c r="H98" s="5" t="s">
        <v>26</v>
      </c>
      <c r="I98" s="5">
        <f t="shared" si="10"/>
        <v>42537.95</v>
      </c>
      <c r="J98" s="5">
        <v>0</v>
      </c>
      <c r="K98" s="5" t="s">
        <v>27</v>
      </c>
      <c r="L98" s="5">
        <v>58330311</v>
      </c>
      <c r="M98" s="5">
        <f t="shared" si="11"/>
        <v>1371.2534572070351</v>
      </c>
    </row>
    <row r="99" spans="1:13">
      <c r="A99" s="1" t="str">
        <f t="shared" si="7"/>
        <v>2025</v>
      </c>
      <c r="B99" s="4">
        <v>202501</v>
      </c>
      <c r="C99" s="4">
        <v>73081000</v>
      </c>
      <c r="D99" s="4" t="s">
        <v>24</v>
      </c>
      <c r="E99" s="4">
        <v>601</v>
      </c>
      <c r="F99" s="4" t="s">
        <v>25</v>
      </c>
      <c r="G99" s="5">
        <v>340538</v>
      </c>
      <c r="H99" s="5" t="s">
        <v>26</v>
      </c>
      <c r="I99" s="5">
        <f t="shared" si="10"/>
        <v>340.53800000000001</v>
      </c>
      <c r="J99" s="5">
        <v>0</v>
      </c>
      <c r="K99" s="5" t="s">
        <v>27</v>
      </c>
      <c r="L99" s="5">
        <v>797843</v>
      </c>
      <c r="M99" s="5">
        <f t="shared" si="11"/>
        <v>2342.8897802888368</v>
      </c>
    </row>
    <row r="100" spans="1:13">
      <c r="A100" s="1" t="str">
        <f t="shared" si="7"/>
        <v>2025</v>
      </c>
      <c r="B100" s="4">
        <v>202502</v>
      </c>
      <c r="C100" s="4">
        <v>73081000</v>
      </c>
      <c r="D100" s="4" t="s">
        <v>24</v>
      </c>
      <c r="E100" s="4">
        <v>601</v>
      </c>
      <c r="F100" s="4" t="s">
        <v>25</v>
      </c>
      <c r="G100" s="5">
        <v>85446</v>
      </c>
      <c r="H100" s="5" t="s">
        <v>26</v>
      </c>
      <c r="I100" s="5">
        <f t="shared" si="10"/>
        <v>85.445999999999998</v>
      </c>
      <c r="J100" s="5">
        <v>0</v>
      </c>
      <c r="K100" s="5" t="s">
        <v>27</v>
      </c>
      <c r="L100" s="5">
        <v>227012</v>
      </c>
      <c r="M100" s="5">
        <f t="shared" si="11"/>
        <v>2656.7890831636355</v>
      </c>
    </row>
    <row r="101" spans="1:13">
      <c r="A101" s="1" t="str">
        <f t="shared" si="7"/>
        <v>2025</v>
      </c>
      <c r="B101" s="4">
        <v>202503</v>
      </c>
      <c r="C101" s="4">
        <v>73081000</v>
      </c>
      <c r="D101" s="4" t="s">
        <v>24</v>
      </c>
      <c r="E101" s="4">
        <v>601</v>
      </c>
      <c r="F101" s="4" t="s">
        <v>25</v>
      </c>
      <c r="G101" s="5">
        <v>54402</v>
      </c>
      <c r="H101" s="5" t="s">
        <v>26</v>
      </c>
      <c r="I101" s="5">
        <f t="shared" si="10"/>
        <v>54.402000000000001</v>
      </c>
      <c r="J101" s="5">
        <v>0</v>
      </c>
      <c r="K101" s="5" t="s">
        <v>27</v>
      </c>
      <c r="L101" s="5">
        <v>255343</v>
      </c>
      <c r="M101" s="5">
        <f t="shared" si="11"/>
        <v>4693.6325870372411</v>
      </c>
    </row>
    <row r="102" spans="1:13">
      <c r="A102" s="1" t="str">
        <f t="shared" si="7"/>
        <v>2025</v>
      </c>
      <c r="B102" s="4">
        <v>202504</v>
      </c>
      <c r="C102" s="4">
        <v>73081000</v>
      </c>
      <c r="D102" s="4" t="s">
        <v>24</v>
      </c>
      <c r="E102" s="4">
        <v>601</v>
      </c>
      <c r="F102" s="4" t="s">
        <v>25</v>
      </c>
      <c r="G102" s="5">
        <v>72186</v>
      </c>
      <c r="H102" s="5" t="s">
        <v>26</v>
      </c>
      <c r="I102" s="5">
        <f t="shared" si="10"/>
        <v>72.186000000000007</v>
      </c>
      <c r="J102" s="5">
        <v>0</v>
      </c>
      <c r="K102" s="5" t="s">
        <v>27</v>
      </c>
      <c r="L102" s="5">
        <v>269858</v>
      </c>
      <c r="M102" s="5">
        <f t="shared" si="11"/>
        <v>3738.3703211148973</v>
      </c>
    </row>
    <row r="103" spans="1:13">
      <c r="A103" s="1" t="str">
        <f t="shared" si="7"/>
        <v>2025</v>
      </c>
      <c r="B103" s="4">
        <v>202505</v>
      </c>
      <c r="C103" s="4">
        <v>73081000</v>
      </c>
      <c r="D103" s="4" t="s">
        <v>24</v>
      </c>
      <c r="E103" s="4">
        <v>601</v>
      </c>
      <c r="F103" s="4" t="s">
        <v>25</v>
      </c>
      <c r="G103" s="5">
        <v>1145551</v>
      </c>
      <c r="H103" s="5" t="s">
        <v>26</v>
      </c>
      <c r="I103" s="5">
        <f t="shared" si="10"/>
        <v>1145.5509999999999</v>
      </c>
      <c r="J103" s="5">
        <v>0</v>
      </c>
      <c r="K103" s="5" t="s">
        <v>27</v>
      </c>
      <c r="L103" s="5">
        <v>2186113</v>
      </c>
      <c r="M103" s="5">
        <f t="shared" si="11"/>
        <v>1908.3506539647733</v>
      </c>
    </row>
    <row r="104" spans="1:13">
      <c r="A104" s="1" t="str">
        <f t="shared" si="7"/>
        <v>2025</v>
      </c>
      <c r="B104" s="4">
        <v>202506</v>
      </c>
      <c r="C104" s="4">
        <v>73081000</v>
      </c>
      <c r="D104" s="4" t="s">
        <v>24</v>
      </c>
      <c r="E104" s="4">
        <v>601</v>
      </c>
      <c r="F104" s="4" t="s">
        <v>25</v>
      </c>
      <c r="G104" s="5">
        <v>81450</v>
      </c>
      <c r="H104" s="5" t="s">
        <v>26</v>
      </c>
      <c r="I104" s="5">
        <f t="shared" si="10"/>
        <v>81.45</v>
      </c>
      <c r="J104" s="5">
        <v>0</v>
      </c>
      <c r="K104" s="5" t="s">
        <v>27</v>
      </c>
      <c r="L104" s="5">
        <v>276941</v>
      </c>
      <c r="M104" s="5">
        <f t="shared" si="11"/>
        <v>3400.135052179251</v>
      </c>
    </row>
    <row r="105" spans="1:13">
      <c r="A105" s="1" t="str">
        <f t="shared" si="7"/>
        <v>2025</v>
      </c>
      <c r="B105" s="4">
        <v>202507</v>
      </c>
      <c r="C105" s="4">
        <v>73081000</v>
      </c>
      <c r="D105" s="4" t="s">
        <v>24</v>
      </c>
      <c r="E105" s="4">
        <v>601</v>
      </c>
      <c r="F105" s="4" t="s">
        <v>25</v>
      </c>
      <c r="G105" s="5">
        <v>117917</v>
      </c>
      <c r="H105" s="5" t="s">
        <v>26</v>
      </c>
      <c r="I105" s="5">
        <f t="shared" si="10"/>
        <v>117.917</v>
      </c>
      <c r="J105" s="5">
        <v>0</v>
      </c>
      <c r="K105" s="5" t="s">
        <v>27</v>
      </c>
      <c r="L105" s="5">
        <v>519291</v>
      </c>
      <c r="M105" s="5">
        <f t="shared" si="11"/>
        <v>4403.8688229856598</v>
      </c>
    </row>
    <row r="106" spans="1:13">
      <c r="A106" s="1" t="str">
        <f t="shared" si="7"/>
        <v>2025</v>
      </c>
      <c r="B106" s="4">
        <v>202508</v>
      </c>
      <c r="C106" s="4">
        <v>73081000</v>
      </c>
      <c r="D106" s="4" t="s">
        <v>24</v>
      </c>
      <c r="E106" s="4">
        <v>601</v>
      </c>
      <c r="F106" s="4" t="s">
        <v>25</v>
      </c>
      <c r="G106" s="5">
        <v>16871</v>
      </c>
      <c r="H106" s="5" t="s">
        <v>26</v>
      </c>
      <c r="I106" s="5">
        <f t="shared" si="10"/>
        <v>16.870999999999999</v>
      </c>
      <c r="J106" s="5">
        <v>0</v>
      </c>
      <c r="K106" s="5" t="s">
        <v>27</v>
      </c>
      <c r="L106" s="5">
        <v>130241</v>
      </c>
      <c r="M106" s="5">
        <f t="shared" si="11"/>
        <v>7719.8150672752063</v>
      </c>
    </row>
    <row r="107" spans="1:13">
      <c r="A107" s="1" t="str">
        <f t="shared" si="7"/>
        <v>2025</v>
      </c>
      <c r="B107" s="4">
        <v>202509</v>
      </c>
      <c r="C107" s="4">
        <v>73081000</v>
      </c>
      <c r="D107" s="4" t="s">
        <v>24</v>
      </c>
      <c r="E107" s="4">
        <v>601</v>
      </c>
      <c r="F107" s="4" t="s">
        <v>25</v>
      </c>
      <c r="G107" s="5">
        <v>130668</v>
      </c>
      <c r="H107" s="5" t="s">
        <v>26</v>
      </c>
      <c r="I107" s="5">
        <f t="shared" si="10"/>
        <v>130.66800000000001</v>
      </c>
      <c r="J107" s="5">
        <v>0</v>
      </c>
      <c r="K107" s="5" t="s">
        <v>27</v>
      </c>
      <c r="L107" s="5">
        <v>439937</v>
      </c>
      <c r="M107" s="5">
        <f t="shared" si="11"/>
        <v>3366.8304405057088</v>
      </c>
    </row>
    <row r="108" spans="1:13">
      <c r="A108" s="1" t="str">
        <f t="shared" si="7"/>
        <v>2025</v>
      </c>
      <c r="B108" s="4">
        <v>202510</v>
      </c>
      <c r="C108" s="4">
        <v>73081000</v>
      </c>
      <c r="D108" s="4" t="s">
        <v>24</v>
      </c>
      <c r="E108" s="4">
        <v>601</v>
      </c>
      <c r="F108" s="4" t="s">
        <v>25</v>
      </c>
      <c r="G108" s="5">
        <v>822358</v>
      </c>
      <c r="H108" s="5" t="s">
        <v>26</v>
      </c>
      <c r="I108" s="5">
        <f t="shared" si="10"/>
        <v>822.35799999999995</v>
      </c>
      <c r="J108" s="5">
        <v>0</v>
      </c>
      <c r="K108" s="5" t="s">
        <v>27</v>
      </c>
      <c r="L108" s="5">
        <v>2584483</v>
      </c>
      <c r="M108" s="5">
        <f t="shared" si="11"/>
        <v>3142.7711531960535</v>
      </c>
    </row>
    <row r="109" spans="1:13">
      <c r="A109" s="1" t="str">
        <f t="shared" si="7"/>
        <v>2025</v>
      </c>
      <c r="B109" s="4">
        <v>202511</v>
      </c>
      <c r="C109" s="4">
        <v>73081000</v>
      </c>
      <c r="D109" s="4" t="s">
        <v>24</v>
      </c>
      <c r="E109" s="4">
        <v>601</v>
      </c>
      <c r="F109" s="4" t="s">
        <v>25</v>
      </c>
      <c r="G109" s="5">
        <v>1450912</v>
      </c>
      <c r="H109" s="5" t="s">
        <v>26</v>
      </c>
      <c r="I109" s="5">
        <f t="shared" si="10"/>
        <v>1450.912</v>
      </c>
      <c r="J109" s="5">
        <v>0</v>
      </c>
      <c r="K109" s="5" t="s">
        <v>27</v>
      </c>
      <c r="L109" s="5">
        <v>4570323</v>
      </c>
      <c r="M109" s="5">
        <f t="shared" si="11"/>
        <v>3149.9656767605479</v>
      </c>
    </row>
    <row r="110" spans="1:13">
      <c r="A110" s="1" t="str">
        <f t="shared" si="7"/>
        <v>2025</v>
      </c>
      <c r="B110" s="4">
        <v>202512</v>
      </c>
      <c r="C110" s="4">
        <v>73081000</v>
      </c>
      <c r="D110" s="4" t="s">
        <v>24</v>
      </c>
      <c r="E110" s="4">
        <v>601</v>
      </c>
      <c r="F110" s="4" t="s">
        <v>25</v>
      </c>
      <c r="G110" s="5">
        <v>618593</v>
      </c>
      <c r="H110" s="5" t="s">
        <v>26</v>
      </c>
      <c r="I110" s="5">
        <f t="shared" si="10"/>
        <v>618.59299999999996</v>
      </c>
      <c r="J110" s="5">
        <v>0</v>
      </c>
      <c r="K110" s="5" t="s">
        <v>27</v>
      </c>
      <c r="L110" s="5">
        <v>2040802</v>
      </c>
      <c r="M110" s="5">
        <f t="shared" si="11"/>
        <v>3299.1029643077113</v>
      </c>
    </row>
    <row r="111" spans="1:13">
      <c r="A111" s="1" t="str">
        <f t="shared" si="7"/>
        <v>2025</v>
      </c>
      <c r="B111" s="4">
        <v>202501</v>
      </c>
      <c r="C111" s="4">
        <v>73089000</v>
      </c>
      <c r="D111" s="31" t="s">
        <v>28</v>
      </c>
      <c r="E111" s="4">
        <v>601</v>
      </c>
      <c r="F111" s="4" t="s">
        <v>25</v>
      </c>
      <c r="G111" s="5">
        <v>44347683</v>
      </c>
      <c r="H111" s="5" t="s">
        <v>26</v>
      </c>
      <c r="I111" s="5">
        <f t="shared" ref="I111:I122" si="12">G111/1000</f>
        <v>44347.682999999997</v>
      </c>
      <c r="J111" s="5">
        <v>0</v>
      </c>
      <c r="K111" s="5" t="s">
        <v>27</v>
      </c>
      <c r="L111" s="5">
        <v>64551856</v>
      </c>
      <c r="M111" s="5">
        <f t="shared" si="11"/>
        <v>1455.5857630713199</v>
      </c>
    </row>
    <row r="112" spans="1:13">
      <c r="A112" s="1" t="str">
        <f t="shared" si="7"/>
        <v>2025</v>
      </c>
      <c r="B112" s="4">
        <v>202502</v>
      </c>
      <c r="C112" s="4">
        <v>73089000</v>
      </c>
      <c r="D112" s="31" t="s">
        <v>28</v>
      </c>
      <c r="E112" s="4">
        <v>601</v>
      </c>
      <c r="F112" s="4" t="s">
        <v>25</v>
      </c>
      <c r="G112" s="5">
        <v>19597279</v>
      </c>
      <c r="H112" s="5" t="s">
        <v>26</v>
      </c>
      <c r="I112" s="5">
        <f t="shared" si="12"/>
        <v>19597.278999999999</v>
      </c>
      <c r="J112" s="5">
        <v>0</v>
      </c>
      <c r="K112" s="5" t="s">
        <v>27</v>
      </c>
      <c r="L112" s="5">
        <v>29938429</v>
      </c>
      <c r="M112" s="5">
        <f t="shared" si="11"/>
        <v>1527.6829502708003</v>
      </c>
    </row>
    <row r="113" spans="1:13">
      <c r="A113" s="1" t="str">
        <f t="shared" si="7"/>
        <v>2025</v>
      </c>
      <c r="B113" s="4">
        <v>202503</v>
      </c>
      <c r="C113" s="4">
        <v>73089000</v>
      </c>
      <c r="D113" s="31" t="s">
        <v>28</v>
      </c>
      <c r="E113" s="4">
        <v>601</v>
      </c>
      <c r="F113" s="4" t="s">
        <v>25</v>
      </c>
      <c r="G113" s="5">
        <v>34843256</v>
      </c>
      <c r="H113" s="5" t="s">
        <v>26</v>
      </c>
      <c r="I113" s="5">
        <f t="shared" si="12"/>
        <v>34843.256000000001</v>
      </c>
      <c r="J113" s="5">
        <v>0</v>
      </c>
      <c r="K113" s="5" t="s">
        <v>27</v>
      </c>
      <c r="L113" s="5">
        <v>52067113</v>
      </c>
      <c r="M113" s="5">
        <f t="shared" si="11"/>
        <v>1494.3239805143353</v>
      </c>
    </row>
    <row r="114" spans="1:13">
      <c r="A114" s="1" t="str">
        <f t="shared" si="7"/>
        <v>2025</v>
      </c>
      <c r="B114" s="4">
        <v>202504</v>
      </c>
      <c r="C114" s="4">
        <v>73089000</v>
      </c>
      <c r="D114" s="31" t="s">
        <v>28</v>
      </c>
      <c r="E114" s="4">
        <v>601</v>
      </c>
      <c r="F114" s="4" t="s">
        <v>25</v>
      </c>
      <c r="G114" s="5">
        <v>33440954</v>
      </c>
      <c r="H114" s="5" t="s">
        <v>26</v>
      </c>
      <c r="I114" s="5">
        <f t="shared" si="12"/>
        <v>33440.953999999998</v>
      </c>
      <c r="J114" s="5">
        <v>0</v>
      </c>
      <c r="K114" s="5" t="s">
        <v>27</v>
      </c>
      <c r="L114" s="5">
        <v>48802150</v>
      </c>
      <c r="M114" s="5">
        <f t="shared" si="11"/>
        <v>1459.3528043488234</v>
      </c>
    </row>
    <row r="115" spans="1:13">
      <c r="A115" s="1" t="str">
        <f t="shared" si="7"/>
        <v>2025</v>
      </c>
      <c r="B115" s="4">
        <v>202505</v>
      </c>
      <c r="C115" s="4">
        <v>73089000</v>
      </c>
      <c r="D115" s="31" t="s">
        <v>28</v>
      </c>
      <c r="E115" s="4">
        <v>601</v>
      </c>
      <c r="F115" s="4" t="s">
        <v>25</v>
      </c>
      <c r="G115" s="5">
        <v>37298190</v>
      </c>
      <c r="H115" s="5" t="s">
        <v>26</v>
      </c>
      <c r="I115" s="5">
        <f t="shared" si="12"/>
        <v>37298.19</v>
      </c>
      <c r="J115" s="5">
        <v>0</v>
      </c>
      <c r="K115" s="5" t="s">
        <v>27</v>
      </c>
      <c r="L115" s="5">
        <v>57581591</v>
      </c>
      <c r="M115" s="5">
        <f t="shared" si="11"/>
        <v>1543.8173005177998</v>
      </c>
    </row>
    <row r="116" spans="1:13">
      <c r="A116" s="1" t="str">
        <f t="shared" si="7"/>
        <v>2025</v>
      </c>
      <c r="B116" s="4">
        <v>202506</v>
      </c>
      <c r="C116" s="4">
        <v>73089000</v>
      </c>
      <c r="D116" s="31" t="s">
        <v>28</v>
      </c>
      <c r="E116" s="4">
        <v>601</v>
      </c>
      <c r="F116" s="4" t="s">
        <v>25</v>
      </c>
      <c r="G116" s="5">
        <v>34071410</v>
      </c>
      <c r="H116" s="5" t="s">
        <v>26</v>
      </c>
      <c r="I116" s="5">
        <f t="shared" si="12"/>
        <v>34071.410000000003</v>
      </c>
      <c r="J116" s="5">
        <v>0</v>
      </c>
      <c r="K116" s="5" t="s">
        <v>27</v>
      </c>
      <c r="L116" s="5">
        <v>50472503</v>
      </c>
      <c r="M116" s="5">
        <f t="shared" si="11"/>
        <v>1481.3740611263224</v>
      </c>
    </row>
    <row r="117" spans="1:13">
      <c r="A117" s="1" t="str">
        <f t="shared" si="7"/>
        <v>2025</v>
      </c>
      <c r="B117" s="4">
        <v>202507</v>
      </c>
      <c r="C117" s="4">
        <v>73089000</v>
      </c>
      <c r="D117" s="31" t="s">
        <v>28</v>
      </c>
      <c r="E117" s="4">
        <v>601</v>
      </c>
      <c r="F117" s="4" t="s">
        <v>25</v>
      </c>
      <c r="G117" s="5">
        <v>44922783</v>
      </c>
      <c r="H117" s="5" t="s">
        <v>26</v>
      </c>
      <c r="I117" s="5">
        <f t="shared" si="12"/>
        <v>44922.783000000003</v>
      </c>
      <c r="J117" s="5">
        <v>0</v>
      </c>
      <c r="K117" s="5" t="s">
        <v>27</v>
      </c>
      <c r="L117" s="5">
        <v>61215264</v>
      </c>
      <c r="M117" s="5">
        <f t="shared" si="11"/>
        <v>1362.6774636825148</v>
      </c>
    </row>
    <row r="118" spans="1:13">
      <c r="A118" s="1" t="str">
        <f t="shared" si="7"/>
        <v>2025</v>
      </c>
      <c r="B118" s="4">
        <v>202508</v>
      </c>
      <c r="C118" s="4">
        <v>73089000</v>
      </c>
      <c r="D118" s="31" t="s">
        <v>28</v>
      </c>
      <c r="E118" s="4">
        <v>601</v>
      </c>
      <c r="F118" s="4" t="s">
        <v>25</v>
      </c>
      <c r="G118" s="5">
        <v>44188202</v>
      </c>
      <c r="H118" s="5" t="s">
        <v>26</v>
      </c>
      <c r="I118" s="5">
        <f t="shared" si="12"/>
        <v>44188.201999999997</v>
      </c>
      <c r="J118" s="5">
        <v>0</v>
      </c>
      <c r="K118" s="5" t="s">
        <v>27</v>
      </c>
      <c r="L118" s="5">
        <v>55792893</v>
      </c>
      <c r="M118" s="5">
        <f t="shared" si="11"/>
        <v>1262.6196693859597</v>
      </c>
    </row>
    <row r="119" spans="1:13">
      <c r="A119" s="1" t="str">
        <f>LEFT(B119,4)</f>
        <v>2025</v>
      </c>
      <c r="B119" s="4">
        <v>202509</v>
      </c>
      <c r="C119" s="4">
        <v>73089000</v>
      </c>
      <c r="D119" s="31" t="s">
        <v>28</v>
      </c>
      <c r="E119" s="4">
        <v>601</v>
      </c>
      <c r="F119" s="4" t="s">
        <v>25</v>
      </c>
      <c r="G119" s="5">
        <v>41715165</v>
      </c>
      <c r="H119" s="5" t="s">
        <v>26</v>
      </c>
      <c r="I119" s="5">
        <f t="shared" si="12"/>
        <v>41715.165000000001</v>
      </c>
      <c r="J119" s="5">
        <v>0</v>
      </c>
      <c r="K119" s="5" t="s">
        <v>27</v>
      </c>
      <c r="L119" s="5">
        <v>60096223</v>
      </c>
      <c r="M119" s="5">
        <f t="shared" si="11"/>
        <v>1440.6325133797266</v>
      </c>
    </row>
    <row r="120" spans="1:13">
      <c r="A120" s="1" t="str">
        <f>LEFT(B120,4)</f>
        <v>2025</v>
      </c>
      <c r="B120" s="4">
        <v>202510</v>
      </c>
      <c r="C120" s="4">
        <v>73089000</v>
      </c>
      <c r="D120" s="31" t="s">
        <v>28</v>
      </c>
      <c r="E120" s="4">
        <v>601</v>
      </c>
      <c r="F120" s="4" t="s">
        <v>25</v>
      </c>
      <c r="G120" s="5">
        <v>39602861</v>
      </c>
      <c r="H120" s="5" t="s">
        <v>26</v>
      </c>
      <c r="I120" s="5">
        <f t="shared" si="12"/>
        <v>39602.860999999997</v>
      </c>
      <c r="J120" s="5">
        <v>0</v>
      </c>
      <c r="K120" s="5" t="s">
        <v>27</v>
      </c>
      <c r="L120" s="5">
        <v>54723399</v>
      </c>
      <c r="M120" s="5">
        <f t="shared" si="11"/>
        <v>1381.8041832886772</v>
      </c>
    </row>
    <row r="121" spans="1:13">
      <c r="A121" s="1" t="str">
        <f>LEFT(B121,4)</f>
        <v>2025</v>
      </c>
      <c r="B121" s="4">
        <v>202511</v>
      </c>
      <c r="C121" s="4">
        <v>73089000</v>
      </c>
      <c r="D121" s="31" t="s">
        <v>28</v>
      </c>
      <c r="E121" s="4">
        <v>601</v>
      </c>
      <c r="F121" s="4" t="s">
        <v>25</v>
      </c>
      <c r="G121" s="5">
        <v>38137447</v>
      </c>
      <c r="H121" s="5" t="s">
        <v>26</v>
      </c>
      <c r="I121" s="5">
        <f t="shared" si="12"/>
        <v>38137.447</v>
      </c>
      <c r="J121" s="5">
        <v>0</v>
      </c>
      <c r="K121" s="5" t="s">
        <v>27</v>
      </c>
      <c r="L121" s="5">
        <v>57225677</v>
      </c>
      <c r="M121" s="5">
        <f t="shared" si="11"/>
        <v>1500.5114789146742</v>
      </c>
    </row>
    <row r="122" spans="1:13">
      <c r="A122" s="1" t="str">
        <f>LEFT(B122,4)</f>
        <v>2025</v>
      </c>
      <c r="B122" s="4">
        <v>202512</v>
      </c>
      <c r="C122" s="4">
        <v>73089000</v>
      </c>
      <c r="D122" s="31" t="s">
        <v>28</v>
      </c>
      <c r="E122" s="4">
        <v>601</v>
      </c>
      <c r="F122" s="4" t="s">
        <v>25</v>
      </c>
      <c r="G122" s="5">
        <v>40920745</v>
      </c>
      <c r="H122" s="5" t="s">
        <v>26</v>
      </c>
      <c r="I122" s="5">
        <f t="shared" si="12"/>
        <v>40920.745000000003</v>
      </c>
      <c r="J122" s="5">
        <v>0</v>
      </c>
      <c r="K122" s="5" t="s">
        <v>27</v>
      </c>
      <c r="L122" s="5">
        <v>57180730</v>
      </c>
      <c r="M122" s="5">
        <f t="shared" si="11"/>
        <v>1397.3531029310438</v>
      </c>
    </row>
  </sheetData>
  <autoFilter ref="A2:AM122" xr:uid="{00000000-0001-0000-0000-000000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ADFD4-9CDF-46EB-AB9C-DAEC7F414D14}">
  <dimension ref="A1:N50"/>
  <sheetViews>
    <sheetView zoomScaleNormal="100" workbookViewId="0">
      <selection activeCell="J27" sqref="J27"/>
    </sheetView>
  </sheetViews>
  <sheetFormatPr defaultRowHeight="14.5"/>
  <cols>
    <col min="1" max="1" width="14.6328125" bestFit="1" customWidth="1"/>
    <col min="2" max="2" width="22" bestFit="1" customWidth="1"/>
    <col min="3" max="3" width="20.7265625" bestFit="1" customWidth="1"/>
    <col min="4" max="4" width="16.08984375" customWidth="1"/>
    <col min="5" max="5" width="11.7265625" customWidth="1"/>
    <col min="10" max="10" width="12.7265625" bestFit="1" customWidth="1"/>
    <col min="11" max="11" width="21.26953125" bestFit="1" customWidth="1"/>
    <col min="12" max="12" width="16.7265625" bestFit="1" customWidth="1"/>
  </cols>
  <sheetData>
    <row r="1" spans="1:13" ht="18">
      <c r="A1" s="27" t="s">
        <v>29</v>
      </c>
    </row>
    <row r="2" spans="1:13" s="27" customFormat="1" ht="18"/>
    <row r="4" spans="1:13">
      <c r="A4" s="28" t="s">
        <v>30</v>
      </c>
      <c r="B4" s="14" t="s">
        <v>31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5" thickBot="1">
      <c r="A6" s="15" t="s">
        <v>32</v>
      </c>
      <c r="B6" s="14" t="s">
        <v>33</v>
      </c>
      <c r="C6" s="16" t="s">
        <v>34</v>
      </c>
      <c r="D6" s="16" t="s">
        <v>35</v>
      </c>
      <c r="E6" s="14"/>
      <c r="F6" s="14"/>
      <c r="G6" s="14"/>
      <c r="H6" s="14"/>
      <c r="I6" s="14"/>
      <c r="J6" s="14"/>
      <c r="K6" s="14"/>
      <c r="L6" s="14"/>
      <c r="M6" s="14"/>
    </row>
    <row r="7" spans="1:13">
      <c r="A7" s="29" t="s">
        <v>36</v>
      </c>
      <c r="B7" s="30">
        <v>453946.34200000006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>
      <c r="A8" s="17" t="s">
        <v>37</v>
      </c>
      <c r="B8" s="18">
        <v>474407.092</v>
      </c>
      <c r="C8" s="19">
        <f>B8-B7</f>
        <v>20460.749999999942</v>
      </c>
      <c r="D8" s="20">
        <f>C8/B7</f>
        <v>4.5073058436496748E-2</v>
      </c>
      <c r="E8" s="14"/>
      <c r="F8" s="14"/>
      <c r="G8" s="14"/>
      <c r="H8" s="14"/>
      <c r="I8" s="14"/>
      <c r="J8" s="14"/>
      <c r="K8" s="14"/>
      <c r="L8" s="14"/>
      <c r="M8" s="14"/>
    </row>
    <row r="9" spans="1:13">
      <c r="A9" s="17" t="s">
        <v>38</v>
      </c>
      <c r="B9" s="18">
        <v>465760.31099999999</v>
      </c>
      <c r="C9" s="19">
        <f>B9-B8</f>
        <v>-8646.7810000000172</v>
      </c>
      <c r="D9" s="20">
        <f>C9/B8</f>
        <v>-1.8226500290176979E-2</v>
      </c>
      <c r="E9" s="14"/>
      <c r="F9" s="14"/>
      <c r="G9" s="14"/>
      <c r="H9" s="14"/>
      <c r="I9" s="14"/>
      <c r="J9" s="14"/>
      <c r="K9" s="14"/>
      <c r="L9" s="14"/>
      <c r="M9" s="14"/>
    </row>
    <row r="10" spans="1:13">
      <c r="A10" s="17" t="s">
        <v>39</v>
      </c>
      <c r="B10" s="18">
        <v>431701.08900000009</v>
      </c>
      <c r="C10" s="19">
        <f>B10-B9</f>
        <v>-34059.221999999892</v>
      </c>
      <c r="D10" s="20">
        <f>C10/B9</f>
        <v>-7.312607192071352E-2</v>
      </c>
      <c r="E10" s="14"/>
      <c r="F10" s="14"/>
      <c r="G10" s="14"/>
      <c r="H10" s="14"/>
      <c r="I10" s="14"/>
      <c r="J10" s="14"/>
      <c r="K10" s="14"/>
      <c r="L10" s="14"/>
      <c r="M10" s="14"/>
    </row>
    <row r="11" spans="1:13">
      <c r="A11" s="17" t="s">
        <v>40</v>
      </c>
      <c r="B11" s="18">
        <v>458022.86699999991</v>
      </c>
      <c r="C11" s="19">
        <f>B11-B10</f>
        <v>26321.777999999817</v>
      </c>
      <c r="D11" s="20">
        <f>C11/B10</f>
        <v>6.0972229792081459E-2</v>
      </c>
      <c r="E11" s="14"/>
      <c r="F11" s="14"/>
      <c r="G11" s="14"/>
      <c r="H11" s="14"/>
      <c r="I11" s="14"/>
      <c r="J11" s="14"/>
      <c r="K11" s="14"/>
      <c r="L11" s="14"/>
      <c r="M11" s="14"/>
    </row>
    <row r="12" spans="1:13">
      <c r="A12" s="17" t="s">
        <v>41</v>
      </c>
      <c r="B12" s="18">
        <v>2283837.7010000004</v>
      </c>
      <c r="C12" s="21"/>
      <c r="D12" s="22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14"/>
      <c r="B13" s="14"/>
      <c r="C13" s="23"/>
      <c r="D13" s="24"/>
      <c r="E13" s="14"/>
      <c r="F13" s="14"/>
      <c r="G13" s="14"/>
      <c r="H13" s="14"/>
      <c r="I13" s="14"/>
      <c r="J13" s="14"/>
      <c r="K13" s="14"/>
      <c r="L13" s="14"/>
      <c r="M13" s="14"/>
    </row>
    <row r="14" spans="1:13">
      <c r="A14" s="14"/>
      <c r="B14" s="14"/>
      <c r="C14" s="23"/>
      <c r="D14" s="24"/>
      <c r="E14" s="14"/>
      <c r="F14" s="14"/>
      <c r="G14" s="14"/>
      <c r="H14" s="14"/>
      <c r="I14" s="14"/>
      <c r="J14" s="14"/>
      <c r="K14" s="14"/>
      <c r="L14" s="14"/>
      <c r="M14" s="14"/>
    </row>
    <row r="15" spans="1:13">
      <c r="A15" s="16" t="s">
        <v>42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ht="30" customHeight="1">
      <c r="A16" s="14" t="s">
        <v>43</v>
      </c>
      <c r="B16" s="14"/>
      <c r="C16" s="19">
        <f>B11-B7</f>
        <v>4076.5249999998487</v>
      </c>
      <c r="D16" s="25">
        <f>C16/B7</f>
        <v>8.9801913196160266E-3</v>
      </c>
      <c r="E16" s="14"/>
      <c r="F16" s="14"/>
      <c r="G16" s="14"/>
      <c r="H16" s="14"/>
      <c r="I16" s="14"/>
      <c r="J16" s="14"/>
      <c r="K16" s="14"/>
      <c r="L16" s="14"/>
      <c r="M16" s="14"/>
    </row>
    <row r="17" spans="1:14" ht="26.5" customHeight="1">
      <c r="A17" s="14" t="s">
        <v>44</v>
      </c>
      <c r="B17" s="14"/>
      <c r="C17" s="26">
        <f>_xlfn.RRI(5,B7,B11)</f>
        <v>1.7896213014574336E-3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4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>
      <c r="A20" s="14"/>
      <c r="B20" s="16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>
      <c r="A21" s="14"/>
      <c r="B21" s="14"/>
      <c r="C21" s="14"/>
      <c r="D21" s="18"/>
      <c r="E21" s="20"/>
      <c r="F21" s="14"/>
      <c r="G21" s="14"/>
      <c r="H21" s="14"/>
      <c r="I21" s="14"/>
      <c r="J21" s="14"/>
      <c r="K21" s="14"/>
      <c r="L21" s="14"/>
      <c r="M21" s="14"/>
      <c r="N21" s="14"/>
    </row>
    <row r="22" spans="1:14">
      <c r="A22" s="14"/>
      <c r="B22" s="14"/>
      <c r="C22" s="14"/>
      <c r="D22" s="25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1:14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spans="1:14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4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4">
      <c r="D26" s="9"/>
    </row>
    <row r="27" spans="1:14">
      <c r="D27" s="9"/>
    </row>
    <row r="28" spans="1:14">
      <c r="D28" s="11"/>
    </row>
    <row r="29" spans="1:14">
      <c r="D29" s="9"/>
    </row>
    <row r="30" spans="1:14">
      <c r="D30" s="10"/>
    </row>
    <row r="37" spans="3:13">
      <c r="C37" s="6"/>
      <c r="K37" s="6"/>
    </row>
    <row r="39" spans="3:13">
      <c r="D39" s="8"/>
      <c r="E39" s="8"/>
      <c r="L39" s="8"/>
      <c r="M39" s="8"/>
    </row>
    <row r="41" spans="3:13">
      <c r="D41" s="12"/>
      <c r="E41" s="13"/>
      <c r="L41" s="12"/>
      <c r="M41" s="13"/>
    </row>
    <row r="42" spans="3:13">
      <c r="D42" s="12"/>
      <c r="E42" s="13"/>
      <c r="L42" s="12"/>
      <c r="M42" s="13"/>
    </row>
    <row r="43" spans="3:13">
      <c r="D43" s="12"/>
      <c r="E43" s="13"/>
      <c r="L43" s="12"/>
      <c r="M43" s="13"/>
    </row>
    <row r="44" spans="3:13">
      <c r="D44" s="12"/>
      <c r="E44" s="13"/>
      <c r="L44" s="12"/>
      <c r="M44" s="13"/>
    </row>
    <row r="45" spans="3:13">
      <c r="D45" s="12"/>
      <c r="E45" s="13"/>
      <c r="L45" s="12"/>
      <c r="M45" s="13"/>
    </row>
    <row r="46" spans="3:13">
      <c r="D46" s="12"/>
      <c r="E46" s="13"/>
      <c r="L46" s="12"/>
      <c r="M46" s="13"/>
    </row>
    <row r="47" spans="3:13">
      <c r="D47" s="12"/>
      <c r="E47" s="13"/>
      <c r="L47" s="12"/>
      <c r="M47" s="13"/>
    </row>
    <row r="48" spans="3:13">
      <c r="D48" s="12"/>
      <c r="E48" s="13"/>
      <c r="L48" s="12"/>
      <c r="M48" s="13"/>
    </row>
    <row r="49" spans="4:13">
      <c r="D49" s="12"/>
      <c r="E49" s="13"/>
      <c r="L49" s="12"/>
      <c r="M49" s="13"/>
    </row>
    <row r="50" spans="4:13">
      <c r="D50" s="12"/>
      <c r="E50" s="13"/>
      <c r="L50" s="12"/>
      <c r="M50" s="13"/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0f84bba906045b4af568ee102a52dcb xmlns="84a291b7-ff80-4fec-be10-c7930c11c76d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3955eeb1-2d18-4582-aeb2-00144ec3aaf5</TermId>
        </TermInfo>
      </Terms>
    </i0f84bba906045b4af568ee102a52dcb>
    <TaxCatchAll xmlns="84a291b7-ff80-4fec-be10-c7930c11c76d">
      <Value>1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45418C5BD8924CBC7EC8DF62A8D933" ma:contentTypeVersion="6" ma:contentTypeDescription="Create a new document." ma:contentTypeScope="" ma:versionID="e54b6483941533526fe7ac2075ff8a98">
  <xsd:schema xmlns:xsd="http://www.w3.org/2001/XMLSchema" xmlns:xs="http://www.w3.org/2001/XMLSchema" xmlns:p="http://schemas.microsoft.com/office/2006/metadata/properties" xmlns:ns2="84a291b7-ff80-4fec-be10-c7930c11c76d" xmlns:ns3="24dd48c3-b996-40bb-a15e-8657ae8ff822" targetNamespace="http://schemas.microsoft.com/office/2006/metadata/properties" ma:root="true" ma:fieldsID="09d30252f5aa161782661548f76517d0" ns2:_="" ns3:_="">
    <xsd:import namespace="84a291b7-ff80-4fec-be10-c7930c11c76d"/>
    <xsd:import namespace="24dd48c3-b996-40bb-a15e-8657ae8ff822"/>
    <xsd:element name="properties">
      <xsd:complexType>
        <xsd:sequence>
          <xsd:element name="documentManagement">
            <xsd:complexType>
              <xsd:all>
                <xsd:element ref="ns2:i0f84bba906045b4af568ee102a52dcb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a291b7-ff80-4fec-be10-c7930c11c76d" elementFormDefault="qualified">
    <xsd:import namespace="http://schemas.microsoft.com/office/2006/documentManagement/types"/>
    <xsd:import namespace="http://schemas.microsoft.com/office/infopath/2007/PartnerControls"/>
    <xsd:element name="i0f84bba906045b4af568ee102a52dcb" ma:index="9" nillable="true" ma:taxonomy="true" ma:internalName="i0f84bba906045b4af568ee102a52dcb" ma:taxonomyFieldName="RevIMBCS" ma:displayName="Record" ma:indexed="true" ma:default="1;#Unclassified|3955eeb1-2d18-4582-aeb2-00144ec3aaf5" ma:fieldId="{20f84bba-9060-45b4-af56-8ee102a52dcb}" ma:sspId="9e7832e3-0c1d-4697-8be2-0d137dca2da6" ma:termSetId="3c672b5e-1100-4960-a8a3-535520ee115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39731004-7d3f-481d-903d-74197f59a9f6}" ma:internalName="TaxCatchAll" ma:showField="CatchAllData" ma:web="84a291b7-ff80-4fec-be10-c7930c11c7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dd48c3-b996-40bb-a15e-8657ae8ff8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B5CA77-0589-4B11-9679-205D0E6EC8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FC467C-DD50-4246-B598-F60F019AA456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24dd48c3-b996-40bb-a15e-8657ae8ff822"/>
    <ds:schemaRef ds:uri="84a291b7-ff80-4fec-be10-c7930c11c76d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54D831D-430C-4AC6-B34D-306DC11D99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a291b7-ff80-4fec-be10-c7930c11c76d"/>
    <ds:schemaRef ds:uri="24dd48c3-b996-40bb-a15e-8657ae8ff8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Original data</vt:lpstr>
      <vt:lpstr>Graph 3</vt:lpstr>
    </vt:vector>
  </TitlesOfParts>
  <Manager/>
  <Company>Moulis Legal on behalf of China Chamber of Commerce of Metals, Minerals and Chemicals Importers and Exporters (CCCMC) 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Submission 055 - attachment - Moulis Legal on behalf of China Chamber of Commerce of Metals, Minerals and Chemicals Importers and Exporters (CCCMC) - Fabricated structural steel safeguards - Public inquiry</dc:title>
  <dc:subject/>
  <dc:creator>Moulis Legal on behalf of China Chamber of Commerce of Metals, Minerals and Chemicals Importers and Exporters (CCCMC) </dc:creator>
  <cp:keywords/>
  <dc:description/>
  <cp:lastModifiedBy>Tully Lampasona</cp:lastModifiedBy>
  <cp:revision/>
  <dcterms:created xsi:type="dcterms:W3CDTF">2026-04-25T14:23:00Z</dcterms:created>
  <dcterms:modified xsi:type="dcterms:W3CDTF">2026-05-06T04:02:06Z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5C5654DCAFDAE2EBF852F069375D6011_43</vt:lpwstr>
  </property>
  <property fmtid="{D5CDD505-2E9C-101B-9397-08002B2CF9AE}" pid="4" name="ContentTypeId">
    <vt:lpwstr>0x0101006845418C5BD8924CBC7EC8DF62A8D933</vt:lpwstr>
  </property>
  <property fmtid="{D5CDD505-2E9C-101B-9397-08002B2CF9AE}" pid="5" name="RevIMBCS">
    <vt:lpwstr>1;#Unclassified|3955eeb1-2d18-4582-aeb2-00144ec3aaf5</vt:lpwstr>
  </property>
  <property fmtid="{D5CDD505-2E9C-101B-9397-08002B2CF9AE}" pid="6" name="Publicationconsent">
    <vt:lpwstr>Public with attribution</vt:lpwstr>
  </property>
  <property fmtid="{D5CDD505-2E9C-101B-9397-08002B2CF9AE}" pid="7" name="Published">
    <vt:bool>false</vt:bool>
  </property>
  <property fmtid="{D5CDD505-2E9C-101B-9397-08002B2CF9AE}" pid="8" name="FileType">
    <vt:lpwstr>Attachment</vt:lpwstr>
  </property>
  <property fmtid="{D5CDD505-2E9C-101B-9397-08002B2CF9AE}" pid="9" name="SharePointListItemID">
    <vt:r8>109</vt:r8>
  </property>
  <property fmtid="{D5CDD505-2E9C-101B-9397-08002B2CF9AE}" pid="10" name="MSIP_Label_c1f2b1ce-4212-46db-a901-dd8453f57141_Enabled">
    <vt:lpwstr>true</vt:lpwstr>
  </property>
  <property fmtid="{D5CDD505-2E9C-101B-9397-08002B2CF9AE}" pid="11" name="MSIP_Label_c1f2b1ce-4212-46db-a901-dd8453f57141_SetDate">
    <vt:lpwstr>2026-05-06T03:59:58Z</vt:lpwstr>
  </property>
  <property fmtid="{D5CDD505-2E9C-101B-9397-08002B2CF9AE}" pid="12" name="MSIP_Label_c1f2b1ce-4212-46db-a901-dd8453f57141_Method">
    <vt:lpwstr>Privileged</vt:lpwstr>
  </property>
  <property fmtid="{D5CDD505-2E9C-101B-9397-08002B2CF9AE}" pid="13" name="MSIP_Label_c1f2b1ce-4212-46db-a901-dd8453f57141_Name">
    <vt:lpwstr>Publish</vt:lpwstr>
  </property>
  <property fmtid="{D5CDD505-2E9C-101B-9397-08002B2CF9AE}" pid="14" name="MSIP_Label_c1f2b1ce-4212-46db-a901-dd8453f57141_SiteId">
    <vt:lpwstr>29f9330b-c0fe-4244-830e-ba9f275d6c34</vt:lpwstr>
  </property>
  <property fmtid="{D5CDD505-2E9C-101B-9397-08002B2CF9AE}" pid="15" name="MSIP_Label_c1f2b1ce-4212-46db-a901-dd8453f57141_ActionId">
    <vt:lpwstr>94facbf4-95be-4785-939a-bcbf09cfb8fd</vt:lpwstr>
  </property>
  <property fmtid="{D5CDD505-2E9C-101B-9397-08002B2CF9AE}" pid="16" name="MSIP_Label_c1f2b1ce-4212-46db-a901-dd8453f57141_ContentBits">
    <vt:lpwstr>0</vt:lpwstr>
  </property>
  <property fmtid="{D5CDD505-2E9C-101B-9397-08002B2CF9AE}" pid="17" name="MSIP_Label_c1f2b1ce-4212-46db-a901-dd8453f57141_Tag">
    <vt:lpwstr>10, 0, 1, 1</vt:lpwstr>
  </property>
</Properties>
</file>