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5210" yWindow="105" windowWidth="19065" windowHeight="11880"/>
  </bookViews>
  <sheets>
    <sheet name="ACT Growth Activity" sheetId="1" r:id="rId1"/>
  </sheets>
  <calcPr calcId="145621" concurrentCalc="0"/>
</workbook>
</file>

<file path=xl/calcChain.xml><?xml version="1.0" encoding="utf-8"?>
<calcChain xmlns="http://schemas.openxmlformats.org/spreadsheetml/2006/main">
  <c r="B25" i="1" l="1"/>
  <c r="B27" i="1"/>
  <c r="B28" i="1"/>
  <c r="C25" i="1"/>
  <c r="C27" i="1"/>
  <c r="C28" i="1"/>
  <c r="D25" i="1"/>
  <c r="D27" i="1"/>
  <c r="D28" i="1"/>
  <c r="E27" i="1"/>
  <c r="E28" i="1"/>
  <c r="F28" i="1"/>
  <c r="D45" i="1"/>
  <c r="F13" i="1"/>
  <c r="B45" i="1"/>
  <c r="E45" i="1"/>
  <c r="E43" i="1"/>
  <c r="E48" i="1"/>
  <c r="E49" i="1"/>
  <c r="D32" i="1"/>
  <c r="C32" i="1"/>
  <c r="B32" i="1"/>
  <c r="D48" i="1"/>
  <c r="D49" i="1"/>
  <c r="B48" i="1"/>
  <c r="B49" i="1"/>
  <c r="F25" i="1"/>
  <c r="F26" i="1"/>
  <c r="F27" i="1"/>
  <c r="F32" i="1"/>
  <c r="F33" i="1"/>
  <c r="F34" i="1"/>
  <c r="C34" i="1"/>
  <c r="D34" i="1"/>
  <c r="E34" i="1"/>
  <c r="B34" i="1"/>
  <c r="B46" i="1"/>
  <c r="B47" i="1"/>
  <c r="E42" i="1"/>
  <c r="F31" i="1"/>
  <c r="F30" i="1"/>
  <c r="F24" i="1"/>
  <c r="F23" i="1"/>
  <c r="C20" i="1"/>
  <c r="D20" i="1"/>
  <c r="E20" i="1"/>
  <c r="F19" i="1"/>
  <c r="F20" i="1"/>
  <c r="B20" i="1"/>
  <c r="F16" i="1"/>
  <c r="F17" i="1"/>
  <c r="F18" i="1"/>
  <c r="F15" i="1"/>
  <c r="F10" i="1"/>
  <c r="F11" i="1"/>
  <c r="F12" i="1"/>
  <c r="F9" i="1"/>
  <c r="D46" i="1"/>
  <c r="D47" i="1"/>
  <c r="E46" i="1"/>
  <c r="E47" i="1"/>
</calcChain>
</file>

<file path=xl/sharedStrings.xml><?xml version="1.0" encoding="utf-8"?>
<sst xmlns="http://schemas.openxmlformats.org/spreadsheetml/2006/main" count="88" uniqueCount="79">
  <si>
    <t>State/Territory:</t>
  </si>
  <si>
    <t>Period:</t>
  </si>
  <si>
    <t>Rehabilitation</t>
  </si>
  <si>
    <t xml:space="preserve"> Palliative</t>
  </si>
  <si>
    <t>Psycho -
geriatric</t>
  </si>
  <si>
    <t>Totals</t>
  </si>
  <si>
    <t>Patient days (volumes)</t>
  </si>
  <si>
    <t>Admitted</t>
  </si>
  <si>
    <t>Hospital based</t>
  </si>
  <si>
    <t>Hospital in the Home</t>
  </si>
  <si>
    <t>Combined Hospital based &amp; HITH</t>
  </si>
  <si>
    <t>Other (please specify)</t>
  </si>
  <si>
    <t>Total admitted patient days</t>
  </si>
  <si>
    <t>or Separations (patients)</t>
  </si>
  <si>
    <t>Hospital-in-the-home</t>
  </si>
  <si>
    <t>Total admitted separations</t>
  </si>
  <si>
    <t>Average length of stay</t>
  </si>
  <si>
    <t>Occasions of service (volumes)</t>
  </si>
  <si>
    <t>Non-admitted</t>
  </si>
  <si>
    <t>Centre based</t>
  </si>
  <si>
    <t>Home based</t>
  </si>
  <si>
    <t>Combined Centre &amp; Home based</t>
  </si>
  <si>
    <t>Total occasions of service</t>
  </si>
  <si>
    <t>Weighted Bed Day Equivalents</t>
  </si>
  <si>
    <t>Total episodes</t>
  </si>
  <si>
    <t>Total group sessions</t>
  </si>
  <si>
    <t>Patient days</t>
  </si>
  <si>
    <t>Ratio</t>
  </si>
  <si>
    <t>Targeted % increase</t>
  </si>
  <si>
    <t>Paliative care</t>
  </si>
  <si>
    <t>GEM</t>
  </si>
  <si>
    <t>Psychogeriatric</t>
  </si>
  <si>
    <r>
      <t>GEM</t>
    </r>
    <r>
      <rPr>
        <vertAlign val="superscript"/>
        <sz val="11"/>
        <color indexed="8"/>
        <rFont val="Times New Roman"/>
        <family val="1"/>
      </rPr>
      <t>1</t>
    </r>
  </si>
  <si>
    <r>
      <t xml:space="preserve">1  </t>
    </r>
    <r>
      <rPr>
        <sz val="10"/>
        <rFont val="Times New Roman"/>
        <family val="1"/>
      </rPr>
      <t>Geriatric Evaluation and Management</t>
    </r>
  </si>
  <si>
    <t>Total Bed Day Equivalents</t>
  </si>
  <si>
    <t>(b)</t>
  </si>
  <si>
    <r>
      <t xml:space="preserve">2  </t>
    </r>
    <r>
      <rPr>
        <sz val="10"/>
        <rFont val="Times New Roman"/>
        <family val="1"/>
      </rPr>
      <t>Episode data is for information only, and not a factor for calculating growth in service delivery.</t>
    </r>
  </si>
  <si>
    <t>Separations (BDEs)</t>
  </si>
  <si>
    <t>Occasions of service (WBDEs)</t>
  </si>
  <si>
    <t>Total BDEs</t>
  </si>
  <si>
    <t>WBDE Ratios</t>
  </si>
  <si>
    <t xml:space="preserve">(b) </t>
  </si>
  <si>
    <r>
      <t>Episodes</t>
    </r>
    <r>
      <rPr>
        <b/>
        <vertAlign val="superscript"/>
        <sz val="12"/>
        <color indexed="8"/>
        <rFont val="Times New Roman"/>
        <family val="1"/>
      </rPr>
      <t>2</t>
    </r>
    <r>
      <rPr>
        <b/>
        <sz val="12"/>
        <color indexed="8"/>
        <rFont val="Times New Roman"/>
        <family val="1"/>
      </rPr>
      <t xml:space="preserve"> (patients)</t>
    </r>
  </si>
  <si>
    <r>
      <t>Subacute care</t>
    </r>
    <r>
      <rPr>
        <sz val="8"/>
        <rFont val="Times New Roman"/>
        <family val="1"/>
      </rPr>
      <t xml:space="preserve"> </t>
    </r>
  </si>
  <si>
    <t>Rehabilitation, palliative care, geriatric evaluation and management and psychogeriatric care, as defined in the most recent version 
of the National Health Data Dictionary.</t>
  </si>
  <si>
    <r>
      <t>Admitted</t>
    </r>
    <r>
      <rPr>
        <b/>
        <sz val="10"/>
        <rFont val="Times New Roman"/>
        <family val="1"/>
      </rPr>
      <t xml:space="preserve"> Care</t>
    </r>
  </si>
  <si>
    <t>Patient days – the total number of days for all patients who were admitted for an episode of care and who separated during a 
specified reference period (METeOR 270045).</t>
  </si>
  <si>
    <t xml:space="preserve">Separation – the process by which an episode of care for an admitted patient ceases. A separation may be formal or statistical (METeOR 327268). </t>
  </si>
  <si>
    <t>Hospital-in-the-home (HITH) – provision of care to hospital admitted patients in their place of residence as a substitute for hospital 
accommodation. Place of residence may be permanent or temporary (METeOR 327308).</t>
  </si>
  <si>
    <t xml:space="preserve">Hospital based – admitted subacute care services provided in acute, non-acute and subacute hospitals or same-day establishments 
or through Hospital-in-the-home (HITH) care.   </t>
  </si>
  <si>
    <t>Non-admitted Care</t>
  </si>
  <si>
    <t>Occasions of service (OOS) – the number of occasions of examination, consultation, treatment or other service provided to a patient (METeOR 291061)</t>
  </si>
  <si>
    <t xml:space="preserve">Group sessions – care or assistance simultaneously being provided to more than one person (METeOR 294406), either as an occasion of service or episode. </t>
  </si>
  <si>
    <t xml:space="preserve">Centre based – subacute care services provided in non-admitted settings including hospital outpatient clinics and hospital outreach and hospital-auspiced community health facilities. </t>
  </si>
  <si>
    <t xml:space="preserve">Home based – subacute care services provided to non-admitted patients in their place of residence through a hospital outpatient, 
hospital outreach or hospital-auspiced community health program. </t>
  </si>
  <si>
    <r>
      <t>Episode of care - A period of health care with a defined start and end date (METeOR</t>
    </r>
    <r>
      <rPr>
        <sz val="10"/>
        <rFont val="BookAntiqua"/>
      </rPr>
      <t xml:space="preserve"> 268978). </t>
    </r>
  </si>
  <si>
    <t xml:space="preserve">Weighted Bed Day Equivalents (WBE) </t>
  </si>
  <si>
    <t>The WBE is the ratio of the admitted bed day cost to the non-admitted count cost.</t>
  </si>
  <si>
    <t xml:space="preserve">Example: </t>
  </si>
  <si>
    <t xml:space="preserve">If the admitted bed day cost is $1000 and non-admitted count cost is $250, then WBE = 1:4 ($1000/$250 = 4) </t>
  </si>
  <si>
    <t>Table 1: Activity by care type</t>
  </si>
  <si>
    <t>Definitions</t>
  </si>
  <si>
    <t>Services in 2010-11</t>
  </si>
  <si>
    <t>2011-12</t>
  </si>
  <si>
    <t>* To calculate growth percentages (Table 2), use Patient days (volumes)</t>
  </si>
  <si>
    <t>Table 2: Growth percentages (2011-12)</t>
  </si>
  <si>
    <t>Growth percentages (2011-12)</t>
  </si>
  <si>
    <t>Services in 2011-12</t>
  </si>
  <si>
    <t>% increase in 2011-12 compared to baseline</t>
  </si>
  <si>
    <t>% increase in 2011-12 compared to 2010-11</t>
  </si>
  <si>
    <t>Service increase in 2011-12 compared to baseline</t>
  </si>
  <si>
    <t>Service increase in 2011-12 compared to 2010-11</t>
  </si>
  <si>
    <t xml:space="preserve">Services in baseline year 2007-08 </t>
  </si>
  <si>
    <t>National Partnership Agreement Hospital and Health Workforce Reform, Schedule C Subacute, Growth</t>
  </si>
  <si>
    <t>1:1.88</t>
  </si>
  <si>
    <t>1:1.196</t>
  </si>
  <si>
    <t>ACT</t>
  </si>
  <si>
    <t xml:space="preserve"> 1:2.23</t>
  </si>
  <si>
    <t>1:1.64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</si>
</sst>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indexed="8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vertAlign val="superscript"/>
      <sz val="11"/>
      <color indexed="8"/>
      <name val="Times New Roman"/>
      <family val="1"/>
    </font>
    <font>
      <sz val="11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vertAlign val="superscript"/>
      <sz val="12"/>
      <color indexed="8"/>
      <name val="Times New Roman"/>
      <family val="1"/>
    </font>
    <font>
      <vertAlign val="superscript"/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BookAntiqua"/>
    </font>
    <font>
      <b/>
      <u/>
      <sz val="10"/>
      <name val="Times New Roman"/>
      <family val="1"/>
    </font>
    <font>
      <sz val="11"/>
      <color rgb="FF9C65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EB9C"/>
      </patternFill>
    </fill>
    <fill>
      <patternFill patternType="solid">
        <fgColor rgb="FFF399D9"/>
        <bgColor indexed="64"/>
      </patternFill>
    </fill>
    <fill>
      <patternFill patternType="solid">
        <fgColor rgb="FF5FCBF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3" fillId="3" borderId="0" applyNumberFormat="0" applyBorder="0" applyAlignment="0" applyProtection="0"/>
    <xf numFmtId="0" fontId="1" fillId="2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0" fillId="0" borderId="0" xfId="0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7" fillId="0" borderId="0" xfId="0" applyFont="1" applyBorder="1" applyAlignment="1">
      <alignment horizontal="left"/>
    </xf>
    <xf numFmtId="0" fontId="6" fillId="0" borderId="3" xfId="0" applyFont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right" wrapText="1"/>
    </xf>
    <xf numFmtId="0" fontId="6" fillId="0" borderId="5" xfId="0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6" fillId="2" borderId="2" xfId="0" applyFont="1" applyFill="1" applyBorder="1" applyAlignment="1">
      <alignment horizontal="right"/>
    </xf>
    <xf numFmtId="0" fontId="14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4" fillId="2" borderId="2" xfId="0" applyFont="1" applyFill="1" applyBorder="1" applyAlignment="1"/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17" fillId="2" borderId="0" xfId="0" applyFont="1" applyFill="1" applyAlignment="1"/>
    <xf numFmtId="0" fontId="4" fillId="2" borderId="0" xfId="0" applyFont="1" applyFill="1" applyAlignment="1"/>
    <xf numFmtId="0" fontId="11" fillId="2" borderId="0" xfId="0" applyFont="1" applyFill="1" applyAlignment="1">
      <alignment horizontal="center" wrapText="1"/>
    </xf>
    <xf numFmtId="0" fontId="5" fillId="2" borderId="0" xfId="0" applyFont="1" applyFill="1" applyAlignment="1"/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18" fillId="0" borderId="0" xfId="0" applyFont="1" applyAlignment="1"/>
    <xf numFmtId="0" fontId="0" fillId="0" borderId="0" xfId="0" applyAlignment="1">
      <alignment horizontal="left"/>
    </xf>
    <xf numFmtId="0" fontId="16" fillId="0" borderId="0" xfId="0" applyFont="1" applyAlignment="1"/>
    <xf numFmtId="0" fontId="6" fillId="2" borderId="2" xfId="0" applyFont="1" applyFill="1" applyBorder="1" applyAlignment="1">
      <alignment horizontal="center"/>
    </xf>
    <xf numFmtId="0" fontId="17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0" borderId="0" xfId="0" applyFont="1" applyFill="1" applyAlignment="1"/>
    <xf numFmtId="0" fontId="14" fillId="0" borderId="0" xfId="0" applyFont="1" applyAlignment="1">
      <alignment vertical="top" wrapText="1"/>
    </xf>
    <xf numFmtId="0" fontId="0" fillId="2" borderId="0" xfId="0" applyFill="1" applyAlignment="1"/>
    <xf numFmtId="164" fontId="4" fillId="2" borderId="9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/>
    </xf>
    <xf numFmtId="0" fontId="11" fillId="4" borderId="0" xfId="0" applyFont="1" applyFill="1" applyAlignment="1">
      <alignment horizontal="right"/>
    </xf>
    <xf numFmtId="0" fontId="4" fillId="4" borderId="4" xfId="0" applyFont="1" applyFill="1" applyBorder="1" applyAlignment="1">
      <alignment horizontal="center"/>
    </xf>
    <xf numFmtId="0" fontId="11" fillId="5" borderId="0" xfId="0" applyFont="1" applyFill="1" applyAlignment="1">
      <alignment horizontal="right"/>
    </xf>
    <xf numFmtId="0" fontId="4" fillId="5" borderId="4" xfId="0" applyFont="1" applyFill="1" applyBorder="1" applyAlignment="1">
      <alignment horizontal="right"/>
    </xf>
    <xf numFmtId="10" fontId="4" fillId="5" borderId="10" xfId="3" applyNumberFormat="1" applyFont="1" applyFill="1" applyBorder="1" applyAlignment="1">
      <alignment horizontal="right" indent="1"/>
    </xf>
    <xf numFmtId="2" fontId="6" fillId="0" borderId="2" xfId="0" applyNumberFormat="1" applyFont="1" applyBorder="1" applyAlignment="1">
      <alignment horizontal="right"/>
    </xf>
    <xf numFmtId="49" fontId="4" fillId="2" borderId="3" xfId="0" applyNumberFormat="1" applyFont="1" applyFill="1" applyBorder="1" applyAlignment="1">
      <alignment horizontal="right"/>
    </xf>
    <xf numFmtId="0" fontId="23" fillId="0" borderId="0" xfId="1" applyFill="1" applyAlignment="1"/>
    <xf numFmtId="0" fontId="4" fillId="0" borderId="4" xfId="0" applyFont="1" applyFill="1" applyBorder="1" applyAlignment="1">
      <alignment horizontal="right"/>
    </xf>
    <xf numFmtId="0" fontId="4" fillId="0" borderId="14" xfId="0" applyFont="1" applyFill="1" applyBorder="1" applyAlignment="1"/>
    <xf numFmtId="3" fontId="4" fillId="0" borderId="14" xfId="0" applyNumberFormat="1" applyFont="1" applyFill="1" applyBorder="1" applyAlignment="1"/>
    <xf numFmtId="1" fontId="17" fillId="0" borderId="14" xfId="0" applyNumberFormat="1" applyFont="1" applyFill="1" applyBorder="1" applyAlignment="1"/>
    <xf numFmtId="0" fontId="4" fillId="0" borderId="15" xfId="0" applyFont="1" applyFill="1" applyBorder="1" applyAlignment="1"/>
    <xf numFmtId="3" fontId="4" fillId="0" borderId="15" xfId="0" applyNumberFormat="1" applyFont="1" applyFill="1" applyBorder="1" applyAlignment="1"/>
    <xf numFmtId="1" fontId="17" fillId="0" borderId="15" xfId="0" applyNumberFormat="1" applyFont="1" applyFill="1" applyBorder="1" applyAlignment="1"/>
    <xf numFmtId="3" fontId="4" fillId="0" borderId="4" xfId="0" applyNumberFormat="1" applyFont="1" applyFill="1" applyBorder="1" applyAlignment="1">
      <alignment horizontal="right"/>
    </xf>
    <xf numFmtId="9" fontId="17" fillId="0" borderId="4" xfId="3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10" fontId="4" fillId="4" borderId="4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1" fontId="4" fillId="4" borderId="4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right"/>
    </xf>
    <xf numFmtId="1" fontId="4" fillId="5" borderId="4" xfId="0" applyNumberFormat="1" applyFont="1" applyFill="1" applyBorder="1" applyAlignment="1">
      <alignment horizontal="right"/>
    </xf>
    <xf numFmtId="0" fontId="5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7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4">
    <cellStyle name="Neutral" xfId="1" builtinId="28"/>
    <cellStyle name="Normal" xfId="0" builtinId="0"/>
    <cellStyle name="Normal shaded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37811</xdr:colOff>
      <xdr:row>0</xdr:row>
      <xdr:rowOff>0</xdr:rowOff>
    </xdr:from>
    <xdr:ext cx="184731" cy="937629"/>
    <xdr:sp macro="" textlink="">
      <xdr:nvSpPr>
        <xdr:cNvPr id="5" name="Rectangle 4"/>
        <xdr:cNvSpPr/>
      </xdr:nvSpPr>
      <xdr:spPr>
        <a:xfrm>
          <a:off x="4057361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tabSelected="1" zoomScaleNormal="100" workbookViewId="0">
      <selection activeCell="E50" sqref="E50"/>
    </sheetView>
  </sheetViews>
  <sheetFormatPr defaultColWidth="9.140625" defaultRowHeight="12.75"/>
  <cols>
    <col min="1" max="1" width="45" style="4" customWidth="1"/>
    <col min="2" max="4" width="12.5703125" style="4" customWidth="1"/>
    <col min="5" max="5" width="15.42578125" style="4" bestFit="1" customWidth="1"/>
    <col min="6" max="6" width="14.28515625" style="4" customWidth="1"/>
    <col min="7" max="7" width="14" style="46" customWidth="1"/>
    <col min="8" max="8" width="18.42578125" style="4" customWidth="1"/>
    <col min="9" max="9" width="17.5703125" style="4" customWidth="1"/>
    <col min="10" max="10" width="15.28515625" style="4" customWidth="1"/>
    <col min="11" max="16384" width="9.140625" style="4"/>
  </cols>
  <sheetData>
    <row r="1" spans="1:7" ht="23.25" customHeight="1">
      <c r="A1" s="1" t="s">
        <v>73</v>
      </c>
      <c r="B1" s="2"/>
      <c r="C1" s="2"/>
      <c r="D1" s="2"/>
      <c r="E1" s="2"/>
      <c r="F1" s="2"/>
      <c r="G1" s="3"/>
    </row>
    <row r="2" spans="1:7" ht="15.75">
      <c r="A2" s="5" t="s">
        <v>0</v>
      </c>
      <c r="B2" s="85" t="s">
        <v>76</v>
      </c>
      <c r="C2" s="86"/>
      <c r="D2" s="87"/>
      <c r="E2" s="2"/>
      <c r="F2" s="2"/>
      <c r="G2" s="3"/>
    </row>
    <row r="3" spans="1:7" ht="6.75" customHeight="1">
      <c r="A3" s="5"/>
      <c r="B3" s="2"/>
      <c r="C3" s="2"/>
      <c r="D3" s="2"/>
      <c r="E3" s="2"/>
      <c r="F3" s="2"/>
      <c r="G3" s="3"/>
    </row>
    <row r="4" spans="1:7" ht="15.75">
      <c r="A4" s="5" t="s">
        <v>1</v>
      </c>
      <c r="B4" s="85" t="s">
        <v>63</v>
      </c>
      <c r="C4" s="86"/>
      <c r="D4" s="87"/>
      <c r="E4" s="2"/>
      <c r="F4" s="2"/>
      <c r="G4" s="3"/>
    </row>
    <row r="5" spans="1:7" ht="8.25" customHeight="1">
      <c r="A5" s="5"/>
      <c r="B5" s="2"/>
      <c r="C5" s="2"/>
      <c r="D5" s="2"/>
      <c r="E5" s="2"/>
      <c r="F5" s="2"/>
      <c r="G5" s="3"/>
    </row>
    <row r="6" spans="1:7" ht="15.75">
      <c r="A6" s="6"/>
      <c r="B6" s="88" t="s">
        <v>60</v>
      </c>
      <c r="C6" s="89"/>
      <c r="D6" s="89"/>
      <c r="E6" s="90"/>
      <c r="F6" s="7"/>
      <c r="G6" s="8"/>
    </row>
    <row r="7" spans="1:7" ht="45.75" customHeight="1">
      <c r="A7" s="53" t="s">
        <v>64</v>
      </c>
      <c r="B7" s="9" t="s">
        <v>2</v>
      </c>
      <c r="C7" s="9" t="s">
        <v>3</v>
      </c>
      <c r="D7" s="9" t="s">
        <v>32</v>
      </c>
      <c r="E7" s="10" t="s">
        <v>4</v>
      </c>
      <c r="F7" s="9" t="s">
        <v>5</v>
      </c>
      <c r="G7" s="3"/>
    </row>
    <row r="8" spans="1:7" ht="15.75">
      <c r="A8" s="11" t="s">
        <v>6</v>
      </c>
      <c r="B8" s="91" t="s">
        <v>7</v>
      </c>
      <c r="C8" s="91"/>
      <c r="D8" s="91"/>
      <c r="E8" s="91"/>
      <c r="F8" s="91"/>
      <c r="G8" s="3"/>
    </row>
    <row r="9" spans="1:7" ht="15.75">
      <c r="A9" s="5" t="s">
        <v>8</v>
      </c>
      <c r="B9" s="12">
        <v>28264</v>
      </c>
      <c r="C9" s="12">
        <v>7325</v>
      </c>
      <c r="D9" s="12">
        <v>3956</v>
      </c>
      <c r="E9" s="12">
        <v>945</v>
      </c>
      <c r="F9" s="13">
        <f>SUM(B9:E9)</f>
        <v>40490</v>
      </c>
      <c r="G9" s="3"/>
    </row>
    <row r="10" spans="1:7" ht="15.75">
      <c r="A10" s="5" t="s">
        <v>9</v>
      </c>
      <c r="B10" s="14">
        <v>13</v>
      </c>
      <c r="C10" s="14">
        <v>0</v>
      </c>
      <c r="D10" s="14">
        <v>6</v>
      </c>
      <c r="E10" s="14">
        <v>0</v>
      </c>
      <c r="F10" s="13">
        <f>SUM(B10:E10)</f>
        <v>19</v>
      </c>
      <c r="G10" s="3"/>
    </row>
    <row r="11" spans="1:7" ht="18.75" customHeight="1">
      <c r="A11" s="15" t="s">
        <v>10</v>
      </c>
      <c r="B11" s="14">
        <v>28277</v>
      </c>
      <c r="C11" s="14">
        <v>7325</v>
      </c>
      <c r="D11" s="14">
        <v>3962</v>
      </c>
      <c r="E11" s="14">
        <v>945</v>
      </c>
      <c r="F11" s="13">
        <f>SUM(B11:E11)</f>
        <v>40509</v>
      </c>
      <c r="G11" s="3"/>
    </row>
    <row r="12" spans="1:7" ht="15.75">
      <c r="A12" s="5" t="s">
        <v>11</v>
      </c>
      <c r="B12" s="16">
        <v>0</v>
      </c>
      <c r="C12" s="16">
        <v>0</v>
      </c>
      <c r="D12" s="16">
        <v>0</v>
      </c>
      <c r="E12" s="16">
        <v>0</v>
      </c>
      <c r="F12" s="13">
        <f>SUM(B12:E12)</f>
        <v>0</v>
      </c>
      <c r="G12" s="17"/>
    </row>
    <row r="13" spans="1:7" ht="15.75">
      <c r="A13" s="18" t="s">
        <v>12</v>
      </c>
      <c r="B13" s="14">
        <v>28277</v>
      </c>
      <c r="C13" s="14">
        <v>7325</v>
      </c>
      <c r="D13" s="14">
        <v>3962</v>
      </c>
      <c r="E13" s="14">
        <v>945</v>
      </c>
      <c r="F13" s="13">
        <f>SUM(B13:E13)</f>
        <v>40509</v>
      </c>
      <c r="G13" s="20"/>
    </row>
    <row r="14" spans="1:7" ht="15.75">
      <c r="A14" s="21" t="s">
        <v>13</v>
      </c>
      <c r="B14" s="22"/>
      <c r="C14" s="22"/>
      <c r="D14" s="22"/>
      <c r="E14" s="22"/>
      <c r="F14" s="22"/>
      <c r="G14" s="17"/>
    </row>
    <row r="15" spans="1:7" ht="15.75">
      <c r="A15" s="5" t="s">
        <v>8</v>
      </c>
      <c r="B15" s="12">
        <v>2603</v>
      </c>
      <c r="C15" s="12">
        <v>648</v>
      </c>
      <c r="D15" s="12">
        <v>374</v>
      </c>
      <c r="E15" s="12">
        <v>42</v>
      </c>
      <c r="F15" s="13">
        <f>SUM(B15:E15)</f>
        <v>3667</v>
      </c>
      <c r="G15" s="17"/>
    </row>
    <row r="16" spans="1:7" ht="15.75">
      <c r="A16" s="5" t="s">
        <v>14</v>
      </c>
      <c r="B16" s="14">
        <v>3</v>
      </c>
      <c r="C16" s="14">
        <v>0</v>
      </c>
      <c r="D16" s="14">
        <v>1</v>
      </c>
      <c r="E16" s="14">
        <v>0</v>
      </c>
      <c r="F16" s="13">
        <f>SUM(B16:E16)</f>
        <v>4</v>
      </c>
      <c r="G16" s="17"/>
    </row>
    <row r="17" spans="1:8" ht="19.5" customHeight="1">
      <c r="A17" s="15" t="s">
        <v>10</v>
      </c>
      <c r="B17" s="14">
        <v>2606</v>
      </c>
      <c r="C17" s="14">
        <v>648</v>
      </c>
      <c r="D17" s="14">
        <v>375</v>
      </c>
      <c r="E17" s="14">
        <v>42</v>
      </c>
      <c r="F17" s="13">
        <f>SUM(B17:E17)</f>
        <v>3671</v>
      </c>
      <c r="G17" s="17"/>
    </row>
    <row r="18" spans="1:8" ht="15.75">
      <c r="A18" s="5" t="s">
        <v>11</v>
      </c>
      <c r="B18" s="16">
        <v>0</v>
      </c>
      <c r="C18" s="16">
        <v>0</v>
      </c>
      <c r="D18" s="16">
        <v>0</v>
      </c>
      <c r="E18" s="16">
        <v>0</v>
      </c>
      <c r="F18" s="13">
        <f>SUM(B18:E18)</f>
        <v>0</v>
      </c>
      <c r="G18" s="17"/>
    </row>
    <row r="19" spans="1:8" ht="15.75">
      <c r="A19" s="18" t="s">
        <v>15</v>
      </c>
      <c r="B19" s="14">
        <v>2606</v>
      </c>
      <c r="C19" s="14">
        <v>648</v>
      </c>
      <c r="D19" s="14">
        <v>375</v>
      </c>
      <c r="E19" s="14">
        <v>42</v>
      </c>
      <c r="F19" s="13">
        <f>SUM(B19:E19)</f>
        <v>3671</v>
      </c>
      <c r="G19" s="4"/>
    </row>
    <row r="20" spans="1:8" ht="15.75">
      <c r="A20" s="5" t="s">
        <v>16</v>
      </c>
      <c r="B20" s="62">
        <f>B13/B19</f>
        <v>10.850729086722946</v>
      </c>
      <c r="C20" s="62">
        <f>C13/C19</f>
        <v>11.304012345679013</v>
      </c>
      <c r="D20" s="62">
        <f>D13/D19</f>
        <v>10.565333333333333</v>
      </c>
      <c r="E20" s="62">
        <f>E13/E19</f>
        <v>22.5</v>
      </c>
      <c r="F20" s="62">
        <f>F13/F19</f>
        <v>11.034867883410515</v>
      </c>
      <c r="G20" s="4"/>
    </row>
    <row r="21" spans="1:8" ht="15.75">
      <c r="A21" s="18" t="s">
        <v>34</v>
      </c>
      <c r="B21" s="19"/>
      <c r="C21" s="19"/>
      <c r="D21" s="19"/>
      <c r="E21" s="19"/>
      <c r="F21" s="48" t="s">
        <v>35</v>
      </c>
      <c r="G21" s="4"/>
      <c r="H21" s="64"/>
    </row>
    <row r="22" spans="1:8" ht="15.75">
      <c r="A22" s="21" t="s">
        <v>17</v>
      </c>
      <c r="B22" s="22"/>
      <c r="C22" s="22"/>
      <c r="D22" s="23" t="s">
        <v>18</v>
      </c>
      <c r="E22" s="22"/>
      <c r="F22" s="22"/>
      <c r="G22" s="24"/>
    </row>
    <row r="23" spans="1:8" ht="15.75">
      <c r="A23" s="5" t="s">
        <v>19</v>
      </c>
      <c r="B23" s="25">
        <v>4615</v>
      </c>
      <c r="C23" s="25">
        <v>1502</v>
      </c>
      <c r="D23" s="25">
        <v>2445</v>
      </c>
      <c r="E23" s="25">
        <v>0</v>
      </c>
      <c r="F23" s="13">
        <f>SUM(B23:E23)</f>
        <v>8562</v>
      </c>
      <c r="G23" s="26"/>
    </row>
    <row r="24" spans="1:8" ht="15.75">
      <c r="A24" s="5" t="s">
        <v>20</v>
      </c>
      <c r="B24" s="27">
        <v>107</v>
      </c>
      <c r="C24" s="27">
        <v>9465</v>
      </c>
      <c r="D24" s="27">
        <v>688</v>
      </c>
      <c r="E24" s="27">
        <v>0</v>
      </c>
      <c r="F24" s="13">
        <f>SUM(B24:E24)</f>
        <v>10260</v>
      </c>
      <c r="G24" s="26"/>
    </row>
    <row r="25" spans="1:8" ht="15.75">
      <c r="A25" s="15" t="s">
        <v>21</v>
      </c>
      <c r="B25" s="27">
        <f>SUM(B23:B24)</f>
        <v>4722</v>
      </c>
      <c r="C25" s="27">
        <f>SUM(C23:C24)</f>
        <v>10967</v>
      </c>
      <c r="D25" s="27">
        <f>SUM(D23:D24)</f>
        <v>3133</v>
      </c>
      <c r="E25" s="27">
        <v>0</v>
      </c>
      <c r="F25" s="13">
        <f>SUM(B25:E25)</f>
        <v>18822</v>
      </c>
      <c r="G25" s="26"/>
    </row>
    <row r="26" spans="1:8" ht="15.75">
      <c r="A26" s="5" t="s">
        <v>11</v>
      </c>
      <c r="B26" s="65">
        <v>22544</v>
      </c>
      <c r="C26" s="65"/>
      <c r="D26" s="65"/>
      <c r="E26" s="65">
        <v>13098</v>
      </c>
      <c r="F26" s="13">
        <f>SUM(B26:E26)</f>
        <v>35642</v>
      </c>
      <c r="G26" s="26"/>
    </row>
    <row r="27" spans="1:8" ht="15.75">
      <c r="A27" s="28" t="s">
        <v>22</v>
      </c>
      <c r="B27" s="29">
        <f>SUM(B25:B26)</f>
        <v>27266</v>
      </c>
      <c r="C27" s="29">
        <f>SUM(C25:C26)</f>
        <v>10967</v>
      </c>
      <c r="D27" s="29">
        <f>SUM(D25:D26)</f>
        <v>3133</v>
      </c>
      <c r="E27" s="29">
        <f>SUM(E23:E26)</f>
        <v>13098</v>
      </c>
      <c r="F27" s="29">
        <f>SUM(F25:F26)</f>
        <v>54464</v>
      </c>
      <c r="G27" s="30"/>
    </row>
    <row r="28" spans="1:8" ht="15.75">
      <c r="A28" s="28" t="s">
        <v>23</v>
      </c>
      <c r="B28" s="29">
        <f>B27/1.96</f>
        <v>13911.224489795919</v>
      </c>
      <c r="C28" s="29">
        <f>C27/1.88</f>
        <v>5833.5106382978729</v>
      </c>
      <c r="D28" s="29">
        <f>D27/1.64</f>
        <v>1910.3658536585367</v>
      </c>
      <c r="E28" s="29">
        <f>E27/2.23</f>
        <v>5873.5426008968607</v>
      </c>
      <c r="F28" s="74">
        <f>SUM(B28:E28)</f>
        <v>27528.643582649187</v>
      </c>
      <c r="G28" s="30"/>
    </row>
    <row r="29" spans="1:8" ht="18.75">
      <c r="A29" s="21" t="s">
        <v>42</v>
      </c>
      <c r="B29" s="31"/>
      <c r="C29" s="31"/>
      <c r="D29" s="31"/>
      <c r="E29" s="31"/>
      <c r="F29" s="22"/>
      <c r="G29" s="32"/>
    </row>
    <row r="30" spans="1:8" ht="15.75">
      <c r="A30" s="33" t="s">
        <v>19</v>
      </c>
      <c r="B30" s="25">
        <v>4615</v>
      </c>
      <c r="C30" s="25">
        <v>1502</v>
      </c>
      <c r="D30" s="25">
        <v>2445</v>
      </c>
      <c r="E30" s="25">
        <v>0</v>
      </c>
      <c r="F30" s="13">
        <f>SUM(B30:E30)</f>
        <v>8562</v>
      </c>
      <c r="G30" s="32"/>
    </row>
    <row r="31" spans="1:8" ht="15.75">
      <c r="A31" s="5" t="s">
        <v>20</v>
      </c>
      <c r="B31" s="27">
        <v>107</v>
      </c>
      <c r="C31" s="27">
        <v>9465</v>
      </c>
      <c r="D31" s="27">
        <v>688</v>
      </c>
      <c r="E31" s="27">
        <v>0</v>
      </c>
      <c r="F31" s="13">
        <f>SUM(B31:E31)</f>
        <v>10260</v>
      </c>
      <c r="G31" s="32"/>
    </row>
    <row r="32" spans="1:8" ht="15.75">
      <c r="A32" s="15" t="s">
        <v>21</v>
      </c>
      <c r="B32" s="27">
        <f>SUM(B30:B31)</f>
        <v>4722</v>
      </c>
      <c r="C32" s="27">
        <f>SUM(C30:C31)</f>
        <v>10967</v>
      </c>
      <c r="D32" s="27">
        <f>SUM(D30:D31)</f>
        <v>3133</v>
      </c>
      <c r="E32" s="27">
        <v>0</v>
      </c>
      <c r="F32" s="13">
        <f>SUM(B32:E32)</f>
        <v>18822</v>
      </c>
      <c r="G32" s="32"/>
    </row>
    <row r="33" spans="1:7" ht="15.75">
      <c r="A33" s="5" t="s">
        <v>11</v>
      </c>
      <c r="B33" s="65">
        <v>22544</v>
      </c>
      <c r="C33" s="65"/>
      <c r="D33" s="65"/>
      <c r="E33" s="65">
        <v>13098</v>
      </c>
      <c r="F33" s="13">
        <f>F26</f>
        <v>35642</v>
      </c>
      <c r="G33" s="32"/>
    </row>
    <row r="34" spans="1:7" ht="15.75">
      <c r="A34" s="18" t="s">
        <v>24</v>
      </c>
      <c r="B34" s="34">
        <f>SUM(B32:B33)</f>
        <v>27266</v>
      </c>
      <c r="C34" s="34">
        <f>SUM(C32:C33)</f>
        <v>10967</v>
      </c>
      <c r="D34" s="34">
        <f>SUM(D32:D33)</f>
        <v>3133</v>
      </c>
      <c r="E34" s="34">
        <f>SUM(E32:E33)</f>
        <v>13098</v>
      </c>
      <c r="F34" s="34">
        <f>SUM(F32:F33)</f>
        <v>54464</v>
      </c>
      <c r="G34" s="4"/>
    </row>
    <row r="35" spans="1:7" ht="15.75" customHeight="1">
      <c r="A35" s="35" t="s">
        <v>25</v>
      </c>
      <c r="B35" s="36"/>
      <c r="C35" s="37"/>
      <c r="D35" s="37"/>
      <c r="E35" s="37"/>
      <c r="F35" s="38"/>
      <c r="G35" s="32"/>
    </row>
    <row r="36" spans="1:7" ht="15.75">
      <c r="B36" s="31"/>
      <c r="C36" s="31"/>
      <c r="D36" s="31"/>
      <c r="E36" s="31"/>
      <c r="F36" s="31"/>
      <c r="G36" s="32"/>
    </row>
    <row r="37" spans="1:7" ht="15" customHeight="1">
      <c r="A37" s="47" t="s">
        <v>33</v>
      </c>
      <c r="D37" s="31"/>
      <c r="E37" s="31"/>
      <c r="F37" s="31"/>
      <c r="G37" s="32"/>
    </row>
    <row r="38" spans="1:7" ht="14.25" customHeight="1">
      <c r="A38" s="47" t="s">
        <v>36</v>
      </c>
      <c r="G38" s="32"/>
    </row>
    <row r="39" spans="1:7" ht="10.5" customHeight="1">
      <c r="B39" s="52"/>
      <c r="C39" s="52"/>
      <c r="D39" s="52"/>
      <c r="E39" s="52"/>
      <c r="G39" s="3"/>
    </row>
    <row r="40" spans="1:7" ht="24" customHeight="1">
      <c r="A40" s="54"/>
      <c r="B40" s="39" t="s">
        <v>65</v>
      </c>
      <c r="C40" s="40"/>
      <c r="D40" s="40"/>
      <c r="E40" s="40"/>
      <c r="F40" s="83" t="s">
        <v>40</v>
      </c>
      <c r="G40" s="84"/>
    </row>
    <row r="41" spans="1:7" ht="45">
      <c r="A41" s="39" t="s">
        <v>66</v>
      </c>
      <c r="B41" s="41" t="s">
        <v>26</v>
      </c>
      <c r="C41" s="41" t="s">
        <v>37</v>
      </c>
      <c r="D41" s="41" t="s">
        <v>38</v>
      </c>
      <c r="E41" s="41" t="s">
        <v>39</v>
      </c>
      <c r="F41" s="49"/>
      <c r="G41" s="42" t="s">
        <v>27</v>
      </c>
    </row>
    <row r="42" spans="1:7" ht="19.5" customHeight="1">
      <c r="A42" s="43" t="s">
        <v>72</v>
      </c>
      <c r="B42" s="66">
        <v>43965</v>
      </c>
      <c r="C42" s="66"/>
      <c r="D42" s="67">
        <v>18780</v>
      </c>
      <c r="E42" s="68">
        <f>SUM(B42:D42)</f>
        <v>62745</v>
      </c>
      <c r="F42" s="44" t="s">
        <v>2</v>
      </c>
      <c r="G42" s="63" t="s">
        <v>75</v>
      </c>
    </row>
    <row r="43" spans="1:7" ht="19.5" customHeight="1">
      <c r="A43" s="43" t="s">
        <v>62</v>
      </c>
      <c r="B43" s="69">
        <v>47115</v>
      </c>
      <c r="C43" s="69"/>
      <c r="D43" s="70">
        <v>25887</v>
      </c>
      <c r="E43" s="71">
        <f>SUM(B43:D43)</f>
        <v>73002</v>
      </c>
      <c r="F43" s="44" t="s">
        <v>29</v>
      </c>
      <c r="G43" s="63" t="s">
        <v>74</v>
      </c>
    </row>
    <row r="44" spans="1:7" ht="15.75">
      <c r="A44" s="43" t="s">
        <v>28</v>
      </c>
      <c r="B44" s="65"/>
      <c r="C44" s="65"/>
      <c r="D44" s="72"/>
      <c r="E44" s="73">
        <v>0.05</v>
      </c>
      <c r="F44" s="44" t="s">
        <v>30</v>
      </c>
      <c r="G44" s="63" t="s">
        <v>78</v>
      </c>
    </row>
    <row r="45" spans="1:7" ht="15.75">
      <c r="A45" s="43" t="s">
        <v>67</v>
      </c>
      <c r="B45" s="51">
        <f>F13</f>
        <v>40509</v>
      </c>
      <c r="C45" s="51" t="s">
        <v>41</v>
      </c>
      <c r="D45" s="76">
        <f>F28</f>
        <v>27528.643582649187</v>
      </c>
      <c r="E45" s="78">
        <f>D45+B45</f>
        <v>68037.64358264918</v>
      </c>
      <c r="F45" s="44" t="s">
        <v>31</v>
      </c>
      <c r="G45" s="63" t="s">
        <v>77</v>
      </c>
    </row>
    <row r="46" spans="1:7" ht="15.75">
      <c r="A46" s="57" t="s">
        <v>70</v>
      </c>
      <c r="B46" s="58">
        <f>B45-B42</f>
        <v>-3456</v>
      </c>
      <c r="C46" s="58"/>
      <c r="D46" s="77">
        <f>D45-D42</f>
        <v>8748.643582649187</v>
      </c>
      <c r="E46" s="77">
        <f>E45-E42</f>
        <v>5292.6435826491797</v>
      </c>
      <c r="F46" s="44"/>
      <c r="G46" s="55"/>
    </row>
    <row r="47" spans="1:7" ht="15.75">
      <c r="A47" s="57" t="s">
        <v>68</v>
      </c>
      <c r="B47" s="75">
        <f>B46/B42</f>
        <v>-7.860798362333675E-2</v>
      </c>
      <c r="C47" s="58"/>
      <c r="D47" s="75">
        <f>D46/D42</f>
        <v>0.46584896606225701</v>
      </c>
      <c r="E47" s="75">
        <f>E46/E42</f>
        <v>8.4351638897907075E-2</v>
      </c>
      <c r="F47" s="44"/>
      <c r="G47" s="56"/>
    </row>
    <row r="48" spans="1:7" ht="15.75">
      <c r="A48" s="59" t="s">
        <v>71</v>
      </c>
      <c r="B48" s="60">
        <f>B45-B43</f>
        <v>-6606</v>
      </c>
      <c r="C48" s="60"/>
      <c r="D48" s="79">
        <f>D45-D43</f>
        <v>1641.643582649187</v>
      </c>
      <c r="E48" s="79">
        <f>E45-E43</f>
        <v>-4964.3564173508203</v>
      </c>
      <c r="F48" s="44"/>
      <c r="G48" s="56"/>
    </row>
    <row r="49" spans="1:7" ht="15.75">
      <c r="A49" s="59" t="s">
        <v>69</v>
      </c>
      <c r="B49" s="61">
        <f>B48/B45</f>
        <v>-0.16307487225061099</v>
      </c>
      <c r="C49" s="61"/>
      <c r="D49" s="61">
        <f>D48/D45</f>
        <v>5.9634016391707935E-2</v>
      </c>
      <c r="E49" s="61">
        <f>E48/E43</f>
        <v>-6.8003019333043202E-2</v>
      </c>
      <c r="F49" s="40"/>
      <c r="G49" s="40"/>
    </row>
    <row r="50" spans="1:7">
      <c r="G50" s="50"/>
    </row>
    <row r="51" spans="1:7">
      <c r="A51" s="81" t="s">
        <v>61</v>
      </c>
      <c r="B51" s="81"/>
      <c r="C51" s="81"/>
      <c r="D51" s="81"/>
      <c r="E51" s="81"/>
      <c r="F51" s="81"/>
      <c r="G51" s="81"/>
    </row>
    <row r="52" spans="1:7">
      <c r="A52" s="82" t="s">
        <v>43</v>
      </c>
      <c r="B52" s="82"/>
      <c r="C52" s="82"/>
      <c r="D52" s="82"/>
      <c r="E52" s="82"/>
      <c r="F52" s="82"/>
      <c r="G52" s="82"/>
    </row>
    <row r="53" spans="1:7" s="45" customFormat="1" ht="12.75" customHeight="1">
      <c r="A53" s="80" t="s">
        <v>44</v>
      </c>
      <c r="B53" s="80"/>
      <c r="C53" s="80"/>
      <c r="D53" s="80"/>
      <c r="E53" s="80"/>
      <c r="F53" s="80"/>
      <c r="G53" s="80"/>
    </row>
    <row r="54" spans="1:7">
      <c r="A54" s="82" t="s">
        <v>45</v>
      </c>
      <c r="B54" s="82"/>
      <c r="C54" s="82"/>
      <c r="D54" s="82"/>
      <c r="E54" s="82"/>
      <c r="F54" s="82"/>
      <c r="G54" s="82"/>
    </row>
    <row r="55" spans="1:7" ht="25.5" customHeight="1">
      <c r="A55" s="80" t="s">
        <v>46</v>
      </c>
      <c r="B55" s="80"/>
      <c r="C55" s="80"/>
      <c r="D55" s="80"/>
      <c r="E55" s="80"/>
      <c r="F55" s="80"/>
      <c r="G55" s="80"/>
    </row>
    <row r="56" spans="1:7" ht="25.5" customHeight="1">
      <c r="A56" s="80" t="s">
        <v>47</v>
      </c>
      <c r="B56" s="80"/>
      <c r="C56" s="80"/>
      <c r="D56" s="80"/>
      <c r="E56" s="80"/>
      <c r="F56" s="80"/>
      <c r="G56" s="80"/>
    </row>
    <row r="57" spans="1:7" ht="25.5" customHeight="1">
      <c r="A57" s="80" t="s">
        <v>48</v>
      </c>
      <c r="B57" s="80"/>
      <c r="C57" s="80"/>
      <c r="D57" s="80"/>
      <c r="E57" s="80"/>
      <c r="F57" s="80"/>
      <c r="G57" s="80"/>
    </row>
    <row r="58" spans="1:7" ht="25.5" customHeight="1">
      <c r="A58" s="80" t="s">
        <v>49</v>
      </c>
      <c r="B58" s="80"/>
      <c r="C58" s="80"/>
      <c r="D58" s="80"/>
      <c r="E58" s="80"/>
      <c r="F58" s="80"/>
      <c r="G58" s="80"/>
    </row>
    <row r="59" spans="1:7">
      <c r="A59" s="82" t="s">
        <v>50</v>
      </c>
      <c r="B59" s="82"/>
      <c r="C59" s="82"/>
      <c r="D59" s="82"/>
      <c r="E59" s="82"/>
      <c r="F59" s="82"/>
      <c r="G59" s="82"/>
    </row>
    <row r="60" spans="1:7" ht="25.5" customHeight="1">
      <c r="A60" s="80" t="s">
        <v>51</v>
      </c>
      <c r="B60" s="80"/>
      <c r="C60" s="80"/>
      <c r="D60" s="80"/>
      <c r="E60" s="80"/>
      <c r="F60" s="80"/>
      <c r="G60" s="80"/>
    </row>
    <row r="61" spans="1:7" ht="25.5" customHeight="1">
      <c r="A61" s="80" t="s">
        <v>52</v>
      </c>
      <c r="B61" s="80"/>
      <c r="C61" s="80"/>
      <c r="D61" s="80"/>
      <c r="E61" s="80"/>
      <c r="F61" s="80"/>
      <c r="G61" s="80"/>
    </row>
    <row r="62" spans="1:7" ht="25.5" customHeight="1">
      <c r="A62" s="80" t="s">
        <v>53</v>
      </c>
      <c r="B62" s="80"/>
      <c r="C62" s="80"/>
      <c r="D62" s="80"/>
      <c r="E62" s="80"/>
      <c r="F62" s="80"/>
      <c r="G62" s="80"/>
    </row>
    <row r="63" spans="1:7" ht="25.5" customHeight="1">
      <c r="A63" s="80" t="s">
        <v>54</v>
      </c>
      <c r="B63" s="80"/>
      <c r="C63" s="80"/>
      <c r="D63" s="80"/>
      <c r="E63" s="80"/>
      <c r="F63" s="80"/>
      <c r="G63" s="80"/>
    </row>
    <row r="64" spans="1:7" ht="12.75" customHeight="1">
      <c r="A64" s="80" t="s">
        <v>55</v>
      </c>
      <c r="B64" s="80"/>
      <c r="C64" s="80"/>
      <c r="D64" s="80"/>
      <c r="E64" s="80"/>
      <c r="F64" s="80"/>
      <c r="G64" s="80"/>
    </row>
    <row r="65" spans="1:7">
      <c r="A65" s="82" t="s">
        <v>56</v>
      </c>
      <c r="B65" s="82"/>
      <c r="C65" s="82"/>
      <c r="D65" s="82"/>
      <c r="E65" s="82"/>
      <c r="F65" s="82"/>
      <c r="G65" s="82"/>
    </row>
    <row r="66" spans="1:7" ht="12.75" customHeight="1">
      <c r="A66" s="80" t="s">
        <v>57</v>
      </c>
      <c r="B66" s="80"/>
      <c r="C66" s="80"/>
      <c r="D66" s="80"/>
      <c r="E66" s="80"/>
      <c r="F66" s="80"/>
      <c r="G66" s="80"/>
    </row>
    <row r="67" spans="1:7">
      <c r="A67" s="80" t="s">
        <v>58</v>
      </c>
      <c r="B67" s="80"/>
      <c r="C67" s="80"/>
      <c r="D67" s="80"/>
      <c r="E67" s="80"/>
      <c r="F67" s="80"/>
      <c r="G67" s="80"/>
    </row>
    <row r="68" spans="1:7" ht="12.75" customHeight="1">
      <c r="A68" s="80" t="s">
        <v>59</v>
      </c>
      <c r="B68" s="80"/>
      <c r="C68" s="80"/>
      <c r="D68" s="80"/>
      <c r="E68" s="80"/>
      <c r="F68" s="80"/>
      <c r="G68" s="80"/>
    </row>
  </sheetData>
  <mergeCells count="23">
    <mergeCell ref="A56:G56"/>
    <mergeCell ref="A55:G55"/>
    <mergeCell ref="F40:G40"/>
    <mergeCell ref="B2:D2"/>
    <mergeCell ref="B4:D4"/>
    <mergeCell ref="B6:E6"/>
    <mergeCell ref="B8:F8"/>
    <mergeCell ref="A68:G68"/>
    <mergeCell ref="A51:G51"/>
    <mergeCell ref="A64:G64"/>
    <mergeCell ref="A65:G65"/>
    <mergeCell ref="A66:G66"/>
    <mergeCell ref="A67:G67"/>
    <mergeCell ref="A60:G60"/>
    <mergeCell ref="A61:G61"/>
    <mergeCell ref="A62:G62"/>
    <mergeCell ref="A63:G63"/>
    <mergeCell ref="A57:G57"/>
    <mergeCell ref="A58:G58"/>
    <mergeCell ref="A59:G59"/>
    <mergeCell ref="A52:G52"/>
    <mergeCell ref="A53:G53"/>
    <mergeCell ref="A54:G54"/>
  </mergeCells>
  <phoneticPr fontId="2" type="noConversion"/>
  <pageMargins left="0.39" right="0.39" top="0.61" bottom="0.65" header="0.5" footer="0.5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 Growth Activity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2013-01-14T03:15:15Z</dcterms:created>
  <dcterms:modified xsi:type="dcterms:W3CDTF">2013-01-14T04:00:31Z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