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805" yWindow="255" windowWidth="7455" windowHeight="4170"/>
  </bookViews>
  <sheets>
    <sheet name="Template" sheetId="1" r:id="rId1"/>
  </sheets>
  <calcPr calcId="145621"/>
</workbook>
</file>

<file path=xl/calcChain.xml><?xml version="1.0" encoding="utf-8"?>
<calcChain xmlns="http://schemas.openxmlformats.org/spreadsheetml/2006/main">
  <c r="E43" i="1" l="1"/>
  <c r="E42" i="1"/>
  <c r="F13" i="1"/>
  <c r="C28" i="1"/>
  <c r="E28" i="1"/>
  <c r="D28" i="1"/>
  <c r="B28" i="1"/>
  <c r="C34" i="1"/>
  <c r="D34" i="1"/>
  <c r="E34" i="1"/>
  <c r="B34" i="1"/>
  <c r="F27" i="1"/>
  <c r="F34" i="1"/>
  <c r="F16" i="1"/>
  <c r="F17" i="1"/>
  <c r="F18" i="1"/>
  <c r="F15" i="1"/>
  <c r="F19" i="1"/>
  <c r="C19" i="1"/>
  <c r="C20" i="1"/>
  <c r="C21" i="1"/>
  <c r="D19" i="1"/>
  <c r="D20" i="1"/>
  <c r="D21" i="1"/>
  <c r="E19" i="1"/>
  <c r="E20" i="1"/>
  <c r="E21" i="1"/>
  <c r="B19" i="1"/>
  <c r="B20" i="1"/>
  <c r="B21" i="1"/>
  <c r="F28" i="1"/>
  <c r="D45" i="1"/>
  <c r="D48" i="1"/>
  <c r="D49" i="1"/>
  <c r="D46" i="1"/>
  <c r="D47" i="1"/>
  <c r="F21" i="1"/>
  <c r="B45" i="1"/>
  <c r="B48" i="1"/>
  <c r="B49" i="1"/>
  <c r="B46" i="1"/>
  <c r="B47" i="1"/>
  <c r="E45" i="1"/>
  <c r="E46" i="1"/>
  <c r="E47" i="1"/>
  <c r="E48" i="1"/>
  <c r="E49" i="1"/>
</calcChain>
</file>

<file path=xl/sharedStrings.xml><?xml version="1.0" encoding="utf-8"?>
<sst xmlns="http://schemas.openxmlformats.org/spreadsheetml/2006/main" count="89" uniqueCount="79">
  <si>
    <t>State/Territory:</t>
  </si>
  <si>
    <t>Period:</t>
  </si>
  <si>
    <t>Rehabilitation</t>
  </si>
  <si>
    <t xml:space="preserve"> Palliative</t>
  </si>
  <si>
    <t>Psycho -
geriatric</t>
  </si>
  <si>
    <t>Totals</t>
  </si>
  <si>
    <t>Patient days (volumes)</t>
  </si>
  <si>
    <t>Admitted</t>
  </si>
  <si>
    <t>Hospital based</t>
  </si>
  <si>
    <t>Hospital in the Home</t>
  </si>
  <si>
    <t>Combined Hospital based &amp; HITH</t>
  </si>
  <si>
    <t>Other (please specify)</t>
  </si>
  <si>
    <t>Total admitted patient days</t>
  </si>
  <si>
    <t>or Separations (patients)</t>
  </si>
  <si>
    <t>Hospital-in-the-home</t>
  </si>
  <si>
    <t>Total admitted separations</t>
  </si>
  <si>
    <t>Average length of stay</t>
  </si>
  <si>
    <t>Occasions of service (volumes)</t>
  </si>
  <si>
    <t>Non-admitted</t>
  </si>
  <si>
    <t>Centre based</t>
  </si>
  <si>
    <t>Home based</t>
  </si>
  <si>
    <t>Combined Centre &amp; Home based</t>
  </si>
  <si>
    <t>Total occasions of service</t>
  </si>
  <si>
    <t>Weighted Bed Day Equivalents</t>
  </si>
  <si>
    <t>Total episodes</t>
  </si>
  <si>
    <t>Total group sessions</t>
  </si>
  <si>
    <t>Patient days</t>
  </si>
  <si>
    <t>Ratio</t>
  </si>
  <si>
    <t>Targeted % increase</t>
  </si>
  <si>
    <t>Paliative care</t>
  </si>
  <si>
    <t>GEM</t>
  </si>
  <si>
    <t>Psychogeriatric</t>
  </si>
  <si>
    <r>
      <t>GEM</t>
    </r>
    <r>
      <rPr>
        <vertAlign val="superscript"/>
        <sz val="11"/>
        <color indexed="8"/>
        <rFont val="Times New Roman"/>
        <family val="1"/>
      </rPr>
      <t>1</t>
    </r>
  </si>
  <si>
    <r>
      <t xml:space="preserve">1  </t>
    </r>
    <r>
      <rPr>
        <sz val="10"/>
        <rFont val="Times New Roman"/>
        <family val="1"/>
      </rPr>
      <t>Geriatric Evaluation and Management</t>
    </r>
  </si>
  <si>
    <t>(a)</t>
  </si>
  <si>
    <t>Total Bed Day Equivalents</t>
  </si>
  <si>
    <t>(b)</t>
  </si>
  <si>
    <t>(c)</t>
  </si>
  <si>
    <r>
      <t xml:space="preserve">2  </t>
    </r>
    <r>
      <rPr>
        <sz val="10"/>
        <rFont val="Times New Roman"/>
        <family val="1"/>
      </rPr>
      <t>Episode data is for information only, and not a factor for calculating growth in service delivery.</t>
    </r>
  </si>
  <si>
    <t>Separations (BDEs)</t>
  </si>
  <si>
    <t>Occasions of service (WBDEs)</t>
  </si>
  <si>
    <t>Total BDEs</t>
  </si>
  <si>
    <t>WBDE Ratios</t>
  </si>
  <si>
    <r>
      <t>Episodes</t>
    </r>
    <r>
      <rPr>
        <b/>
        <vertAlign val="superscript"/>
        <sz val="12"/>
        <color indexed="8"/>
        <rFont val="Times New Roman"/>
        <family val="1"/>
      </rPr>
      <t>2</t>
    </r>
    <r>
      <rPr>
        <b/>
        <sz val="12"/>
        <color indexed="8"/>
        <rFont val="Times New Roman"/>
        <family val="1"/>
      </rPr>
      <t xml:space="preserve"> (patients)</t>
    </r>
  </si>
  <si>
    <r>
      <t>Subacute care</t>
    </r>
    <r>
      <rPr>
        <sz val="8"/>
        <rFont val="Times New Roman"/>
        <family val="1"/>
      </rPr>
      <t xml:space="preserve"> </t>
    </r>
  </si>
  <si>
    <t>Rehabilitation, palliative care, geriatric evaluation and management and psychogeriatric care, as defined in the most recent version 
of the National Health Data Dictionary.</t>
  </si>
  <si>
    <r>
      <t>Admitted</t>
    </r>
    <r>
      <rPr>
        <b/>
        <sz val="10"/>
        <rFont val="Times New Roman"/>
        <family val="1"/>
      </rPr>
      <t xml:space="preserve"> Care</t>
    </r>
  </si>
  <si>
    <t>Patient days – the total number of days for all patients who were admitted for an episode of care and who separated during a 
specified reference period (METeOR 270045).</t>
  </si>
  <si>
    <t xml:space="preserve">Separation – the process by which an episode of care for an admitted patient ceases. A separation may be formal or statistical (METeOR 327268). </t>
  </si>
  <si>
    <t>Hospital-in-the-home (HITH) – provision of care to hospital admitted patients in their place of residence as a substitute for hospital 
accommodation. Place of residence may be permanent or temporary (METeOR 327308).</t>
  </si>
  <si>
    <t xml:space="preserve">Hospital based – admitted subacute care services provided in acute, non-acute and subacute hospitals or same-day establishments 
or through Hospital-in-the-home (HITH) care.   </t>
  </si>
  <si>
    <t>Non-admitted Care</t>
  </si>
  <si>
    <t>Occasions of service (OOS) – the number of occasions of examination, consultation, treatment or other service provided to a patient (METeOR 291061)</t>
  </si>
  <si>
    <t xml:space="preserve">Group sessions – care or assistance simultaneously being provided to more than one person (METeOR 294406), either as an occasion of service or episode. </t>
  </si>
  <si>
    <t xml:space="preserve">Centre based – subacute care services provided in non-admitted settings including hospital outpatient clinics and hospital outreach and hospital-auspiced community health facilities. </t>
  </si>
  <si>
    <t xml:space="preserve">Home based – subacute care services provided to non-admitted patients in their place of residence through a hospital outpatient, 
hospital outreach or hospital-auspiced community health program. </t>
  </si>
  <si>
    <r>
      <t>Episode of care - A period of health care with a defined start and end date (METeOR</t>
    </r>
    <r>
      <rPr>
        <sz val="10"/>
        <rFont val="BookAntiqua"/>
      </rPr>
      <t xml:space="preserve"> 268978). </t>
    </r>
  </si>
  <si>
    <t xml:space="preserve">Weighted Bed Day Equivalents (WBE) </t>
  </si>
  <si>
    <t>The WBE is the ratio of the admitted bed day cost to the non-admitted count cost.</t>
  </si>
  <si>
    <t xml:space="preserve">Example: </t>
  </si>
  <si>
    <t xml:space="preserve">If the admitted bed day cost is $1000 and non-admitted count cost is $250, then WBE = 1:4 ($1000/$250 = 4) </t>
  </si>
  <si>
    <t>Table 1: Activity by care type</t>
  </si>
  <si>
    <t>Definitions</t>
  </si>
  <si>
    <t>* To calculate growth percentages (Table 2), use Patient days (volumes)</t>
  </si>
  <si>
    <t>Services in 2011-12</t>
  </si>
  <si>
    <t xml:space="preserve">Services in baseline year 2007-08 </t>
  </si>
  <si>
    <t>National Partnership Agreement Hospital and Health Workforce Reform, Schedule C Subacute, Growth</t>
  </si>
  <si>
    <t>2012-13</t>
  </si>
  <si>
    <t>Table 2: Growth percentages (2012-13)</t>
  </si>
  <si>
    <t>Growth percentages (2012-13)</t>
  </si>
  <si>
    <t>% increase in 2012-13 compared to  2011-12</t>
  </si>
  <si>
    <t>Service increase in 2012-13 compared to 2011-12</t>
  </si>
  <si>
    <t>% increase in 2012-13 compared to baseline</t>
  </si>
  <si>
    <t>Service increase in 2012-13 compared to baseline</t>
  </si>
  <si>
    <t>Services in 2012-13</t>
  </si>
  <si>
    <t xml:space="preserve"> 1:1.9</t>
  </si>
  <si>
    <t xml:space="preserve"> 1:1.6</t>
  </si>
  <si>
    <t xml:space="preserve"> 1:2.2</t>
  </si>
  <si>
    <t xml:space="preserve">NOTES:
The ACT’s subacute service provision activity growth has been impacted by factors external to items identified in the ACT implementation plan, such as professional recruitment constraints and revisions of the original subacute service provision baseline due to national and local changes to the counting and recording of subacute activity.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</si>
</sst>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0" formatCode="0.0"/>
    <numFmt numFmtId="176" formatCode="_-* #,##0_-;\-* #,##0_-;_-* &quot;-&quot;??_-;_-@_-"/>
  </numFmts>
  <fonts count="24">
    <font>
      <sz val="10"/>
      <name val="Arial"/>
    </font>
    <font>
      <sz val="10"/>
      <name val="Arial"/>
    </font>
    <font>
      <sz val="8"/>
      <name val="Arial"/>
      <family val="2"/>
    </font>
    <font>
      <b/>
      <sz val="14"/>
      <color indexed="8"/>
      <name val="Times New Roman"/>
      <family val="1"/>
    </font>
    <font>
      <sz val="12"/>
      <name val="Times New Roman"/>
      <family val="1"/>
    </font>
    <font>
      <sz val="10"/>
      <name val="Times New Roman"/>
      <family val="1"/>
    </font>
    <fon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vertAlign val="superscript"/>
      <sz val="11"/>
      <color indexed="8"/>
      <name val="Times New Roman"/>
      <family val="1"/>
    </font>
    <font>
      <sz val="11"/>
      <name val="Times New Roman"/>
      <family val="1"/>
    </font>
    <font>
      <b/>
      <i/>
      <sz val="12"/>
      <color indexed="8"/>
      <name val="Times New Roman"/>
      <family val="1"/>
    </font>
    <font>
      <i/>
      <sz val="12"/>
      <color indexed="8"/>
      <name val="Times New Roman"/>
      <family val="1"/>
    </font>
    <font>
      <sz val="10"/>
      <color indexed="8"/>
      <name val="Times New Roman"/>
      <family val="1"/>
    </font>
    <font>
      <b/>
      <vertAlign val="superscript"/>
      <sz val="12"/>
      <color indexed="8"/>
      <name val="Times New Roman"/>
      <family val="1"/>
    </font>
    <font>
      <vertAlign val="superscript"/>
      <sz val="10"/>
      <name val="Times New Roman"/>
      <family val="1"/>
    </font>
    <font>
      <b/>
      <sz val="12"/>
      <name val="Times New Roman"/>
      <family val="1"/>
    </font>
    <font>
      <sz val="12"/>
      <name val="Arial"/>
      <family val="2"/>
    </font>
    <font>
      <b/>
      <sz val="10"/>
      <name val="Times New Roman"/>
      <family val="1"/>
    </font>
    <font>
      <sz val="8"/>
      <name val="Times New Roman"/>
      <family val="1"/>
    </font>
    <font>
      <sz val="10"/>
      <name val="BookAntiqua"/>
    </font>
    <font>
      <b/>
      <u/>
      <sz val="10"/>
      <name val="Times New Roman"/>
      <family val="1"/>
    </font>
    <font>
      <sz val="10"/>
      <name val="Arial"/>
      <family val="2"/>
    </font>
  </fonts>
  <fills count="5">
    <fill>
      <patternFill patternType="none"/>
    </fill>
    <fill>
      <patternFill patternType="gray125"/>
    </fill>
    <fill>
      <patternFill patternType="solid">
        <fgColor indexed="31"/>
        <bgColor indexed="64"/>
      </patternFill>
    </fill>
    <fill>
      <patternFill patternType="solid">
        <fgColor rgb="FFF399D9"/>
        <bgColor indexed="64"/>
      </patternFill>
    </fill>
    <fill>
      <patternFill patternType="solid">
        <fgColor rgb="FF5FCBFB"/>
        <bgColor indexed="64"/>
      </patternFill>
    </fill>
  </fills>
  <borders count="2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1" fillId="2" borderId="0"/>
    <xf numFmtId="9" fontId="1" fillId="0" borderId="0" applyFont="0" applyFill="0" applyBorder="0" applyAlignment="0" applyProtection="0"/>
  </cellStyleXfs>
  <cellXfs count="108">
    <xf numFmtId="0" fontId="0" fillId="0" borderId="0" xfId="0"/>
    <xf numFmtId="0" fontId="3" fillId="0" borderId="0" xfId="0" applyFont="1" applyAlignment="1">
      <alignment horizontal="left"/>
    </xf>
    <xf numFmtId="0" fontId="4" fillId="0" borderId="0" xfId="0" applyFont="1" applyAlignment="1"/>
    <xf numFmtId="0" fontId="5" fillId="0" borderId="0" xfId="0" applyFont="1" applyAlignment="1">
      <alignment horizontal="left"/>
    </xf>
    <xf numFmtId="0" fontId="0" fillId="0" borderId="0" xfId="0" applyAlignment="1"/>
    <xf numFmtId="0" fontId="6" fillId="0" borderId="0" xfId="0" applyFont="1" applyAlignment="1">
      <alignment horizontal="right"/>
    </xf>
    <xf numFmtId="0" fontId="6" fillId="0" borderId="0" xfId="0" applyFont="1" applyAlignment="1">
      <alignment horizontal="center" wrapText="1"/>
    </xf>
    <xf numFmtId="0" fontId="7" fillId="0" borderId="1" xfId="0" applyFont="1" applyBorder="1" applyAlignment="1">
      <alignment horizontal="center"/>
    </xf>
    <xf numFmtId="0" fontId="8" fillId="0" borderId="0" xfId="0" applyFont="1" applyBorder="1" applyAlignment="1">
      <alignment horizontal="left"/>
    </xf>
    <xf numFmtId="0" fontId="9" fillId="0" borderId="2" xfId="0" applyFont="1" applyBorder="1" applyAlignment="1">
      <alignment horizontal="center" wrapText="1"/>
    </xf>
    <xf numFmtId="0" fontId="11" fillId="0" borderId="2" xfId="0" applyFont="1" applyBorder="1" applyAlignment="1">
      <alignment horizontal="center" wrapText="1"/>
    </xf>
    <xf numFmtId="0" fontId="7" fillId="0" borderId="0" xfId="0" applyFont="1" applyBorder="1" applyAlignment="1">
      <alignment horizontal="left"/>
    </xf>
    <xf numFmtId="0" fontId="6" fillId="0" borderId="3" xfId="0" applyFont="1" applyBorder="1" applyAlignment="1">
      <alignment horizontal="right"/>
    </xf>
    <xf numFmtId="0" fontId="6" fillId="2" borderId="3" xfId="0" applyFont="1" applyFill="1" applyBorder="1" applyAlignment="1">
      <alignment horizontal="right"/>
    </xf>
    <xf numFmtId="0" fontId="6" fillId="0" borderId="4" xfId="0" applyFont="1" applyBorder="1" applyAlignment="1">
      <alignment horizontal="right"/>
    </xf>
    <xf numFmtId="0" fontId="6" fillId="2" borderId="4" xfId="0" applyFont="1" applyFill="1" applyBorder="1" applyAlignment="1">
      <alignment horizontal="right"/>
    </xf>
    <xf numFmtId="0" fontId="6" fillId="0" borderId="0" xfId="0" applyFont="1" applyAlignment="1">
      <alignment horizontal="right" wrapText="1"/>
    </xf>
    <xf numFmtId="0" fontId="6" fillId="0" borderId="5" xfId="0" applyFont="1" applyBorder="1" applyAlignment="1">
      <alignment horizontal="right"/>
    </xf>
    <xf numFmtId="0" fontId="9" fillId="0" borderId="0" xfId="0" applyFont="1" applyBorder="1" applyAlignment="1">
      <alignment horizontal="left"/>
    </xf>
    <xf numFmtId="0" fontId="13" fillId="0" borderId="0" xfId="0" applyFont="1" applyAlignment="1">
      <alignment horizontal="right"/>
    </xf>
    <xf numFmtId="0" fontId="6" fillId="2" borderId="2" xfId="0" applyFont="1" applyFill="1" applyBorder="1" applyAlignment="1">
      <alignment horizontal="right"/>
    </xf>
    <xf numFmtId="0" fontId="14" fillId="0" borderId="1" xfId="0" applyFont="1" applyBorder="1" applyAlignment="1">
      <alignment horizontal="left"/>
    </xf>
    <xf numFmtId="0" fontId="7" fillId="0" borderId="0" xfId="0" applyFont="1" applyAlignment="1">
      <alignment horizontal="left"/>
    </xf>
    <xf numFmtId="0" fontId="6" fillId="0" borderId="0" xfId="0" applyFont="1" applyBorder="1" applyAlignment="1">
      <alignment horizontal="center"/>
    </xf>
    <xf numFmtId="0" fontId="12" fillId="0" borderId="0" xfId="0" applyFont="1" applyAlignment="1">
      <alignment horizontal="center"/>
    </xf>
    <xf numFmtId="0" fontId="14" fillId="0" borderId="0" xfId="0" applyFont="1" applyBorder="1" applyAlignment="1">
      <alignment horizontal="left"/>
    </xf>
    <xf numFmtId="0" fontId="4" fillId="0" borderId="3" xfId="0" applyFont="1" applyBorder="1" applyAlignment="1">
      <alignment horizontal="right"/>
    </xf>
    <xf numFmtId="0" fontId="5" fillId="0" borderId="0" xfId="0" applyFont="1" applyBorder="1" applyAlignment="1">
      <alignment horizontal="left"/>
    </xf>
    <xf numFmtId="0" fontId="4" fillId="0" borderId="4" xfId="0" applyFont="1" applyBorder="1" applyAlignment="1">
      <alignment horizontal="right"/>
    </xf>
    <xf numFmtId="0" fontId="13" fillId="0" borderId="0" xfId="0" applyFont="1" applyBorder="1" applyAlignment="1">
      <alignment horizontal="right"/>
    </xf>
    <xf numFmtId="3" fontId="4" fillId="2" borderId="2" xfId="0" applyNumberFormat="1" applyFont="1" applyFill="1" applyBorder="1" applyAlignment="1">
      <alignment horizontal="right"/>
    </xf>
    <xf numFmtId="3" fontId="5" fillId="0" borderId="0" xfId="0" applyNumberFormat="1" applyFont="1" applyBorder="1" applyAlignment="1">
      <alignment horizontal="left"/>
    </xf>
    <xf numFmtId="0" fontId="4" fillId="0" borderId="0" xfId="0" applyFont="1" applyBorder="1" applyAlignment="1">
      <alignment horizontal="right"/>
    </xf>
    <xf numFmtId="0" fontId="11" fillId="0" borderId="0" xfId="0" applyFont="1" applyBorder="1" applyAlignment="1">
      <alignment horizontal="left"/>
    </xf>
    <xf numFmtId="0" fontId="6" fillId="0" borderId="0" xfId="0" applyFont="1" applyBorder="1" applyAlignment="1">
      <alignment horizontal="right"/>
    </xf>
    <xf numFmtId="0" fontId="4" fillId="0" borderId="5" xfId="0" applyFont="1" applyBorder="1" applyAlignment="1">
      <alignment horizontal="right"/>
    </xf>
    <xf numFmtId="0" fontId="4" fillId="0" borderId="0" xfId="0" applyFont="1" applyAlignment="1">
      <alignment horizontal="right"/>
    </xf>
    <xf numFmtId="0" fontId="4" fillId="0" borderId="6"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right"/>
    </xf>
    <xf numFmtId="0" fontId="17" fillId="2" borderId="0" xfId="0" applyFont="1" applyFill="1" applyAlignment="1"/>
    <xf numFmtId="0" fontId="4" fillId="2" borderId="0" xfId="0" applyFont="1" applyFill="1" applyAlignment="1"/>
    <xf numFmtId="0" fontId="11" fillId="2" borderId="0" xfId="0" applyFont="1" applyFill="1" applyAlignment="1">
      <alignment horizontal="center" wrapText="1"/>
    </xf>
    <xf numFmtId="0" fontId="5" fillId="2" borderId="0" xfId="0" applyFont="1" applyFill="1" applyAlignment="1"/>
    <xf numFmtId="0" fontId="11" fillId="2" borderId="0" xfId="0" applyFont="1" applyFill="1" applyAlignment="1">
      <alignment horizontal="right"/>
    </xf>
    <xf numFmtId="0" fontId="4" fillId="2" borderId="9" xfId="0" applyFont="1" applyFill="1" applyBorder="1" applyAlignment="1"/>
    <xf numFmtId="3" fontId="4" fillId="2" borderId="9" xfId="0" applyNumberFormat="1" applyFont="1" applyFill="1" applyBorder="1" applyAlignment="1"/>
    <xf numFmtId="1" fontId="17" fillId="2" borderId="9" xfId="0" applyNumberFormat="1" applyFont="1" applyFill="1" applyBorder="1" applyAlignment="1"/>
    <xf numFmtId="0" fontId="0" fillId="2" borderId="0" xfId="0" applyFill="1" applyAlignment="1">
      <alignment horizontal="right"/>
    </xf>
    <xf numFmtId="170" fontId="4" fillId="2" borderId="3" xfId="0" applyNumberFormat="1" applyFont="1" applyFill="1" applyBorder="1" applyAlignment="1">
      <alignment horizontal="right"/>
    </xf>
    <xf numFmtId="0" fontId="4" fillId="2" borderId="4" xfId="0" applyFont="1" applyFill="1" applyBorder="1" applyAlignment="1">
      <alignment horizontal="right"/>
    </xf>
    <xf numFmtId="3" fontId="4" fillId="2" borderId="4" xfId="0" applyNumberFormat="1" applyFont="1" applyFill="1" applyBorder="1" applyAlignment="1">
      <alignment horizontal="right"/>
    </xf>
    <xf numFmtId="1" fontId="17" fillId="2" borderId="4" xfId="0" applyNumberFormat="1" applyFont="1" applyFill="1" applyBorder="1" applyAlignment="1">
      <alignment horizontal="right"/>
    </xf>
    <xf numFmtId="170" fontId="4" fillId="2" borderId="4" xfId="0" applyNumberFormat="1" applyFont="1" applyFill="1" applyBorder="1" applyAlignment="1">
      <alignment horizontal="right"/>
    </xf>
    <xf numFmtId="170" fontId="4" fillId="2" borderId="10" xfId="0" applyNumberFormat="1" applyFont="1" applyFill="1" applyBorder="1" applyAlignment="1">
      <alignment horizontal="right"/>
    </xf>
    <xf numFmtId="0" fontId="18" fillId="0" borderId="0" xfId="0" applyFont="1" applyAlignment="1"/>
    <xf numFmtId="0" fontId="0" fillId="0" borderId="0" xfId="0" applyAlignment="1">
      <alignment horizontal="left"/>
    </xf>
    <xf numFmtId="0" fontId="16" fillId="0" borderId="0" xfId="0" applyFont="1" applyAlignment="1"/>
    <xf numFmtId="0" fontId="6" fillId="2" borderId="2" xfId="0" applyFont="1" applyFill="1" applyBorder="1" applyAlignment="1">
      <alignment horizontal="center"/>
    </xf>
    <xf numFmtId="0" fontId="17" fillId="2" borderId="0" xfId="0" applyFont="1" applyFill="1" applyAlignment="1">
      <alignment horizontal="right"/>
    </xf>
    <xf numFmtId="0" fontId="5" fillId="0" borderId="0" xfId="0" applyFont="1" applyFill="1" applyAlignment="1">
      <alignment horizontal="left"/>
    </xf>
    <xf numFmtId="0" fontId="4" fillId="2" borderId="4" xfId="0" applyFont="1" applyFill="1" applyBorder="1" applyAlignment="1">
      <alignment horizontal="center"/>
    </xf>
    <xf numFmtId="0" fontId="4" fillId="0" borderId="0" xfId="0" applyFont="1" applyFill="1" applyAlignment="1"/>
    <xf numFmtId="0" fontId="14" fillId="0" borderId="0" xfId="0" applyFont="1" applyAlignment="1">
      <alignment vertical="top" wrapText="1"/>
    </xf>
    <xf numFmtId="0" fontId="0" fillId="2" borderId="0" xfId="0" applyFill="1" applyAlignment="1"/>
    <xf numFmtId="0" fontId="4" fillId="2" borderId="11" xfId="0" applyFont="1" applyFill="1" applyBorder="1" applyAlignment="1"/>
    <xf numFmtId="3" fontId="4" fillId="2" borderId="11" xfId="0" applyNumberFormat="1" applyFont="1" applyFill="1" applyBorder="1" applyAlignment="1"/>
    <xf numFmtId="1" fontId="17" fillId="2" borderId="11" xfId="0" applyNumberFormat="1" applyFont="1" applyFill="1" applyBorder="1" applyAlignment="1"/>
    <xf numFmtId="170" fontId="4" fillId="2" borderId="12" xfId="0" applyNumberFormat="1" applyFont="1" applyFill="1" applyBorder="1" applyAlignment="1">
      <alignment horizontal="right"/>
    </xf>
    <xf numFmtId="170" fontId="4" fillId="2" borderId="13" xfId="0" applyNumberFormat="1" applyFont="1" applyFill="1" applyBorder="1" applyAlignment="1">
      <alignment horizontal="right"/>
    </xf>
    <xf numFmtId="170" fontId="4" fillId="2" borderId="0" xfId="0" applyNumberFormat="1" applyFont="1" applyFill="1" applyBorder="1" applyAlignment="1">
      <alignment horizontal="right"/>
    </xf>
    <xf numFmtId="0" fontId="11" fillId="3" borderId="0" xfId="0" applyFont="1" applyFill="1" applyAlignment="1">
      <alignment horizontal="right"/>
    </xf>
    <xf numFmtId="0" fontId="4" fillId="3" borderId="4" xfId="0" applyFont="1" applyFill="1" applyBorder="1" applyAlignment="1">
      <alignment horizontal="center"/>
    </xf>
    <xf numFmtId="0" fontId="11" fillId="4" borderId="0" xfId="0" applyFont="1" applyFill="1" applyAlignment="1">
      <alignment horizontal="right"/>
    </xf>
    <xf numFmtId="0" fontId="4" fillId="4" borderId="4" xfId="0" applyFont="1" applyFill="1" applyBorder="1" applyAlignment="1">
      <alignment horizontal="right"/>
    </xf>
    <xf numFmtId="10" fontId="4" fillId="4" borderId="10" xfId="3" applyNumberFormat="1" applyFont="1" applyFill="1" applyBorder="1" applyAlignment="1">
      <alignment horizontal="right" indent="1"/>
    </xf>
    <xf numFmtId="170" fontId="6" fillId="2" borderId="2" xfId="0" applyNumberFormat="1" applyFont="1" applyFill="1" applyBorder="1" applyAlignment="1">
      <alignment horizontal="right"/>
    </xf>
    <xf numFmtId="3" fontId="6" fillId="2" borderId="2" xfId="0" applyNumberFormat="1" applyFont="1" applyFill="1" applyBorder="1" applyAlignment="1">
      <alignment horizontal="right"/>
    </xf>
    <xf numFmtId="3" fontId="4" fillId="2" borderId="2" xfId="0" applyNumberFormat="1" applyFont="1" applyFill="1" applyBorder="1" applyAlignment="1"/>
    <xf numFmtId="0" fontId="23" fillId="0" borderId="0" xfId="0" applyFont="1" applyAlignment="1"/>
    <xf numFmtId="3" fontId="6" fillId="2" borderId="2" xfId="0" applyNumberFormat="1" applyFont="1" applyFill="1" applyBorder="1" applyAlignment="1">
      <alignment horizontal="center"/>
    </xf>
    <xf numFmtId="176" fontId="6" fillId="2" borderId="2" xfId="1" applyNumberFormat="1" applyFont="1" applyFill="1" applyBorder="1" applyAlignment="1">
      <alignment horizontal="right"/>
    </xf>
    <xf numFmtId="170" fontId="6" fillId="0" borderId="2" xfId="0" applyNumberFormat="1" applyFont="1" applyBorder="1" applyAlignment="1">
      <alignment horizontal="right"/>
    </xf>
    <xf numFmtId="9" fontId="4" fillId="2" borderId="4" xfId="0" applyNumberFormat="1" applyFont="1" applyFill="1" applyBorder="1" applyAlignment="1">
      <alignment horizontal="right"/>
    </xf>
    <xf numFmtId="9" fontId="4" fillId="2" borderId="4" xfId="3" applyFont="1" applyFill="1" applyBorder="1" applyAlignment="1">
      <alignment horizontal="right"/>
    </xf>
    <xf numFmtId="9" fontId="17" fillId="2" borderId="4" xfId="3" applyFont="1" applyFill="1" applyBorder="1" applyAlignment="1">
      <alignment horizontal="right"/>
    </xf>
    <xf numFmtId="176" fontId="4" fillId="2" borderId="4" xfId="0" applyNumberFormat="1" applyFont="1" applyFill="1" applyBorder="1" applyAlignment="1">
      <alignment horizontal="center"/>
    </xf>
    <xf numFmtId="176" fontId="4" fillId="3" borderId="4" xfId="0" applyNumberFormat="1" applyFont="1" applyFill="1" applyBorder="1" applyAlignment="1">
      <alignment horizontal="center"/>
    </xf>
    <xf numFmtId="3" fontId="4" fillId="3" borderId="4" xfId="0" applyNumberFormat="1" applyFont="1" applyFill="1" applyBorder="1" applyAlignment="1">
      <alignment horizontal="center"/>
    </xf>
    <xf numFmtId="1" fontId="17" fillId="3" borderId="4" xfId="0" applyNumberFormat="1" applyFont="1" applyFill="1" applyBorder="1" applyAlignment="1">
      <alignment horizontal="right"/>
    </xf>
    <xf numFmtId="9" fontId="4" fillId="3" borderId="4" xfId="3" applyFont="1" applyFill="1" applyBorder="1" applyAlignment="1">
      <alignment horizontal="center"/>
    </xf>
    <xf numFmtId="176" fontId="4" fillId="4" borderId="4" xfId="0" applyNumberFormat="1" applyFont="1" applyFill="1" applyBorder="1" applyAlignment="1">
      <alignment horizontal="right"/>
    </xf>
    <xf numFmtId="3" fontId="4" fillId="4" borderId="4" xfId="0" applyNumberFormat="1" applyFont="1" applyFill="1" applyBorder="1" applyAlignment="1">
      <alignment horizontal="right"/>
    </xf>
    <xf numFmtId="0" fontId="5" fillId="0" borderId="17" xfId="0" applyFont="1" applyBorder="1" applyAlignment="1">
      <alignment horizontal="justify" vertical="top" wrapText="1"/>
    </xf>
    <xf numFmtId="0" fontId="5" fillId="0" borderId="18" xfId="0" applyFont="1" applyBorder="1" applyAlignment="1">
      <alignment wrapText="1"/>
    </xf>
    <xf numFmtId="0" fontId="5" fillId="0" borderId="19" xfId="0" applyFont="1" applyBorder="1" applyAlignment="1">
      <alignment wrapText="1"/>
    </xf>
    <xf numFmtId="0" fontId="5" fillId="0" borderId="0" xfId="0" applyFont="1" applyAlignment="1">
      <alignment horizontal="left" wrapText="1"/>
    </xf>
    <xf numFmtId="0" fontId="22" fillId="0" borderId="0" xfId="0" applyFont="1" applyAlignment="1">
      <alignment horizontal="left" wrapText="1"/>
    </xf>
    <xf numFmtId="0" fontId="19" fillId="0" borderId="0" xfId="0" applyFont="1" applyAlignment="1">
      <alignment horizontal="left" wrapText="1"/>
    </xf>
    <xf numFmtId="0" fontId="17" fillId="2" borderId="0" xfId="0" applyFont="1" applyFill="1" applyAlignment="1">
      <alignment horizontal="right"/>
    </xf>
    <xf numFmtId="0" fontId="0" fillId="0" borderId="0" xfId="0" applyAlignment="1">
      <alignment horizontal="right"/>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12" fillId="0" borderId="0" xfId="0" applyFont="1" applyBorder="1" applyAlignment="1">
      <alignment horizontal="center"/>
    </xf>
  </cellXfs>
  <cellStyles count="4">
    <cellStyle name="Comma" xfId="1" builtinId="3"/>
    <cellStyle name="Normal" xfId="0" builtinId="0"/>
    <cellStyle name="Normal shaded"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tabSelected="1" topLeftCell="A63" workbookViewId="0">
      <selection activeCell="D84" sqref="D84"/>
    </sheetView>
  </sheetViews>
  <sheetFormatPr defaultRowHeight="12.75"/>
  <cols>
    <col min="1" max="1" width="45" style="4" customWidth="1"/>
    <col min="2" max="4" width="12.5703125" style="4" customWidth="1"/>
    <col min="5" max="5" width="15.42578125" style="4" bestFit="1" customWidth="1"/>
    <col min="6" max="6" width="14.28515625" style="4" customWidth="1"/>
    <col min="7" max="7" width="6.5703125" style="56" customWidth="1"/>
    <col min="8" max="8" width="18.42578125" style="4" customWidth="1"/>
    <col min="9" max="9" width="17.5703125" style="4" customWidth="1"/>
    <col min="10" max="10" width="15.28515625" style="4" customWidth="1"/>
    <col min="11" max="16384" width="9.140625" style="4"/>
  </cols>
  <sheetData>
    <row r="1" spans="1:7" ht="23.25" customHeight="1">
      <c r="A1" s="1" t="s">
        <v>66</v>
      </c>
      <c r="B1" s="2"/>
      <c r="C1" s="2"/>
      <c r="D1" s="2"/>
      <c r="E1" s="2"/>
      <c r="F1" s="2"/>
      <c r="G1" s="3"/>
    </row>
    <row r="2" spans="1:7" ht="15.75">
      <c r="A2" s="5" t="s">
        <v>0</v>
      </c>
      <c r="B2" s="101"/>
      <c r="C2" s="102"/>
      <c r="D2" s="103"/>
      <c r="E2" s="2"/>
      <c r="F2" s="2"/>
      <c r="G2" s="3"/>
    </row>
    <row r="3" spans="1:7" ht="6.75" customHeight="1">
      <c r="A3" s="5"/>
      <c r="B3" s="2"/>
      <c r="C3" s="2"/>
      <c r="D3" s="2"/>
      <c r="E3" s="2"/>
      <c r="F3" s="2"/>
      <c r="G3" s="3"/>
    </row>
    <row r="4" spans="1:7" ht="15.75">
      <c r="A4" s="5" t="s">
        <v>1</v>
      </c>
      <c r="B4" s="101" t="s">
        <v>67</v>
      </c>
      <c r="C4" s="102"/>
      <c r="D4" s="103"/>
      <c r="E4" s="2"/>
      <c r="F4" s="2"/>
      <c r="G4" s="3"/>
    </row>
    <row r="5" spans="1:7" ht="8.25" customHeight="1">
      <c r="A5" s="5"/>
      <c r="B5" s="2"/>
      <c r="C5" s="2"/>
      <c r="D5" s="2"/>
      <c r="E5" s="2"/>
      <c r="F5" s="2"/>
      <c r="G5" s="3"/>
    </row>
    <row r="6" spans="1:7" ht="15.75">
      <c r="A6" s="6"/>
      <c r="B6" s="104" t="s">
        <v>61</v>
      </c>
      <c r="C6" s="105"/>
      <c r="D6" s="105"/>
      <c r="E6" s="106"/>
      <c r="F6" s="7"/>
      <c r="G6" s="8"/>
    </row>
    <row r="7" spans="1:7" ht="45.75" customHeight="1">
      <c r="A7" s="63" t="s">
        <v>63</v>
      </c>
      <c r="B7" s="9" t="s">
        <v>2</v>
      </c>
      <c r="C7" s="9" t="s">
        <v>3</v>
      </c>
      <c r="D7" s="9" t="s">
        <v>32</v>
      </c>
      <c r="E7" s="10" t="s">
        <v>4</v>
      </c>
      <c r="F7" s="9" t="s">
        <v>5</v>
      </c>
      <c r="G7" s="3"/>
    </row>
    <row r="8" spans="1:7" ht="15.75">
      <c r="A8" s="11" t="s">
        <v>6</v>
      </c>
      <c r="B8" s="107" t="s">
        <v>7</v>
      </c>
      <c r="C8" s="107"/>
      <c r="D8" s="107"/>
      <c r="E8" s="107"/>
      <c r="F8" s="107"/>
      <c r="G8" s="3"/>
    </row>
    <row r="9" spans="1:7" ht="15.75">
      <c r="A9" s="5" t="s">
        <v>8</v>
      </c>
      <c r="B9" s="12"/>
      <c r="C9" s="12"/>
      <c r="D9" s="12"/>
      <c r="E9" s="12"/>
      <c r="F9" s="13"/>
      <c r="G9" s="3"/>
    </row>
    <row r="10" spans="1:7" ht="15.75">
      <c r="A10" s="5" t="s">
        <v>9</v>
      </c>
      <c r="B10" s="14"/>
      <c r="C10" s="14"/>
      <c r="D10" s="14"/>
      <c r="E10" s="14"/>
      <c r="F10" s="15"/>
      <c r="G10" s="3"/>
    </row>
    <row r="11" spans="1:7" ht="18.75" customHeight="1">
      <c r="A11" s="16" t="s">
        <v>10</v>
      </c>
      <c r="B11" s="14"/>
      <c r="C11" s="14"/>
      <c r="D11" s="14"/>
      <c r="E11" s="14"/>
      <c r="F11" s="15"/>
      <c r="G11" s="3"/>
    </row>
    <row r="12" spans="1:7" ht="15.75">
      <c r="A12" s="5" t="s">
        <v>11</v>
      </c>
      <c r="B12" s="17"/>
      <c r="C12" s="17"/>
      <c r="D12" s="17"/>
      <c r="E12" s="17"/>
      <c r="F12" s="15"/>
      <c r="G12" s="18"/>
    </row>
    <row r="13" spans="1:7" ht="15.75">
      <c r="A13" s="19" t="s">
        <v>12</v>
      </c>
      <c r="B13" s="20">
        <v>27810</v>
      </c>
      <c r="C13" s="20">
        <v>6820</v>
      </c>
      <c r="D13" s="20">
        <v>5605</v>
      </c>
      <c r="E13" s="20">
        <v>306</v>
      </c>
      <c r="F13" s="58">
        <f>SUM(B13:E13)</f>
        <v>40541</v>
      </c>
      <c r="G13" s="21" t="s">
        <v>34</v>
      </c>
    </row>
    <row r="14" spans="1:7" ht="15.75">
      <c r="A14" s="22" t="s">
        <v>13</v>
      </c>
      <c r="B14" s="23"/>
      <c r="C14" s="23"/>
      <c r="D14" s="23"/>
      <c r="E14" s="23"/>
      <c r="F14" s="23"/>
      <c r="G14" s="18"/>
    </row>
    <row r="15" spans="1:7" ht="15.75">
      <c r="A15" s="5" t="s">
        <v>8</v>
      </c>
      <c r="B15" s="12">
        <v>2606</v>
      </c>
      <c r="C15" s="12">
        <v>600</v>
      </c>
      <c r="D15" s="12">
        <v>456</v>
      </c>
      <c r="E15" s="12">
        <v>28</v>
      </c>
      <c r="F15" s="13">
        <f>SUM(B15:E15)</f>
        <v>3690</v>
      </c>
      <c r="G15" s="18"/>
    </row>
    <row r="16" spans="1:7" ht="15.75">
      <c r="A16" s="5" t="s">
        <v>14</v>
      </c>
      <c r="B16" s="14"/>
      <c r="C16" s="14"/>
      <c r="D16" s="14"/>
      <c r="E16" s="14"/>
      <c r="F16" s="13">
        <f>SUM(B16:E16)</f>
        <v>0</v>
      </c>
      <c r="G16" s="18"/>
    </row>
    <row r="17" spans="1:7" ht="19.5" customHeight="1">
      <c r="A17" s="16" t="s">
        <v>10</v>
      </c>
      <c r="B17" s="14"/>
      <c r="C17" s="14"/>
      <c r="D17" s="14"/>
      <c r="E17" s="14"/>
      <c r="F17" s="13">
        <f>SUM(B17:E17)</f>
        <v>0</v>
      </c>
      <c r="G17" s="18"/>
    </row>
    <row r="18" spans="1:7" ht="15.75">
      <c r="A18" s="5" t="s">
        <v>11</v>
      </c>
      <c r="B18" s="17"/>
      <c r="C18" s="17"/>
      <c r="D18" s="17"/>
      <c r="E18" s="17"/>
      <c r="F18" s="13">
        <f>SUM(B18:E18)</f>
        <v>0</v>
      </c>
      <c r="G18" s="18"/>
    </row>
    <row r="19" spans="1:7" ht="15.75">
      <c r="A19" s="19" t="s">
        <v>15</v>
      </c>
      <c r="B19" s="20">
        <f>SUM(B15:B18)</f>
        <v>2606</v>
      </c>
      <c r="C19" s="20">
        <f>SUM(C15:C18)</f>
        <v>600</v>
      </c>
      <c r="D19" s="20">
        <f>SUM(D15:D18)</f>
        <v>456</v>
      </c>
      <c r="E19" s="20">
        <f>SUM(E15:E18)</f>
        <v>28</v>
      </c>
      <c r="F19" s="20">
        <f>SUM(F15:F18)</f>
        <v>3690</v>
      </c>
      <c r="G19" s="4"/>
    </row>
    <row r="20" spans="1:7" ht="15.75">
      <c r="A20" s="5" t="s">
        <v>16</v>
      </c>
      <c r="B20" s="82">
        <f>B13/B19</f>
        <v>10.671527244819647</v>
      </c>
      <c r="C20" s="82">
        <f>C13/C19</f>
        <v>11.366666666666667</v>
      </c>
      <c r="D20" s="82">
        <f>D13/D19</f>
        <v>12.291666666666666</v>
      </c>
      <c r="E20" s="82">
        <f>E13/E19</f>
        <v>10.928571428571429</v>
      </c>
      <c r="F20" s="76">
        <v>11</v>
      </c>
      <c r="G20" s="4"/>
    </row>
    <row r="21" spans="1:7" ht="15.75">
      <c r="A21" s="19" t="s">
        <v>35</v>
      </c>
      <c r="B21" s="81">
        <f>B20*B19</f>
        <v>27810</v>
      </c>
      <c r="C21" s="81">
        <f>C20*C19</f>
        <v>6820</v>
      </c>
      <c r="D21" s="81">
        <f>D20*D19</f>
        <v>5605</v>
      </c>
      <c r="E21" s="81">
        <f>E20*E19</f>
        <v>306</v>
      </c>
      <c r="F21" s="81">
        <f>SUM(B21:E21)</f>
        <v>40541</v>
      </c>
      <c r="G21" s="79" t="s">
        <v>36</v>
      </c>
    </row>
    <row r="22" spans="1:7" ht="15.75">
      <c r="A22" s="22" t="s">
        <v>17</v>
      </c>
      <c r="B22" s="23"/>
      <c r="C22" s="23"/>
      <c r="D22" s="24" t="s">
        <v>18</v>
      </c>
      <c r="E22" s="23"/>
      <c r="F22" s="23"/>
      <c r="G22" s="25"/>
    </row>
    <row r="23" spans="1:7" ht="15.75">
      <c r="A23" s="5" t="s">
        <v>19</v>
      </c>
      <c r="B23" s="26"/>
      <c r="C23" s="26"/>
      <c r="D23" s="26"/>
      <c r="E23" s="26"/>
      <c r="F23" s="13"/>
      <c r="G23" s="27"/>
    </row>
    <row r="24" spans="1:7" ht="15.75">
      <c r="A24" s="5" t="s">
        <v>20</v>
      </c>
      <c r="B24" s="28"/>
      <c r="C24" s="28"/>
      <c r="D24" s="28"/>
      <c r="E24" s="28"/>
      <c r="F24" s="15"/>
      <c r="G24" s="27"/>
    </row>
    <row r="25" spans="1:7" ht="15.75">
      <c r="A25" s="16" t="s">
        <v>21</v>
      </c>
      <c r="B25" s="28"/>
      <c r="C25" s="28"/>
      <c r="D25" s="28"/>
      <c r="E25" s="28"/>
      <c r="F25" s="15"/>
      <c r="G25" s="27"/>
    </row>
    <row r="26" spans="1:7" ht="15.75">
      <c r="A26" s="5" t="s">
        <v>11</v>
      </c>
      <c r="B26" s="28"/>
      <c r="C26" s="28"/>
      <c r="D26" s="28"/>
      <c r="E26" s="28"/>
      <c r="F26" s="15"/>
      <c r="G26" s="27"/>
    </row>
    <row r="27" spans="1:7" ht="15.75">
      <c r="A27" s="29" t="s">
        <v>22</v>
      </c>
      <c r="B27" s="30">
        <v>27773</v>
      </c>
      <c r="C27" s="30">
        <v>10967</v>
      </c>
      <c r="D27" s="30">
        <v>3583</v>
      </c>
      <c r="E27" s="30">
        <v>14974</v>
      </c>
      <c r="F27" s="77">
        <f>SUM(B27:E27)</f>
        <v>57297</v>
      </c>
      <c r="G27" s="31"/>
    </row>
    <row r="28" spans="1:7" ht="15.75">
      <c r="A28" s="29" t="s">
        <v>23</v>
      </c>
      <c r="B28" s="30">
        <f>B27/196*100</f>
        <v>14169.897959183674</v>
      </c>
      <c r="C28" s="30">
        <f>C27/196*100</f>
        <v>5595.408163265306</v>
      </c>
      <c r="D28" s="30">
        <f>D27/164*100</f>
        <v>2184.7560975609758</v>
      </c>
      <c r="E28" s="30">
        <f>E27/223*100</f>
        <v>6714.7982062780275</v>
      </c>
      <c r="F28" s="80">
        <f>SUM(B28:E28)</f>
        <v>28664.860426287982</v>
      </c>
      <c r="G28" s="31" t="s">
        <v>37</v>
      </c>
    </row>
    <row r="29" spans="1:7" ht="18.75">
      <c r="A29" s="22" t="s">
        <v>43</v>
      </c>
      <c r="B29" s="32"/>
      <c r="C29" s="32"/>
      <c r="D29" s="32"/>
      <c r="E29" s="32"/>
      <c r="F29" s="23"/>
      <c r="G29" s="33"/>
    </row>
    <row r="30" spans="1:7" ht="15.75">
      <c r="A30" s="34" t="s">
        <v>19</v>
      </c>
      <c r="B30" s="26"/>
      <c r="C30" s="26"/>
      <c r="D30" s="26"/>
      <c r="E30" s="26"/>
      <c r="F30" s="13"/>
      <c r="G30" s="33"/>
    </row>
    <row r="31" spans="1:7" ht="15.75">
      <c r="A31" s="5" t="s">
        <v>20</v>
      </c>
      <c r="B31" s="28"/>
      <c r="C31" s="28"/>
      <c r="D31" s="28"/>
      <c r="E31" s="28"/>
      <c r="F31" s="15"/>
      <c r="G31" s="33"/>
    </row>
    <row r="32" spans="1:7" ht="15.75">
      <c r="A32" s="16" t="s">
        <v>21</v>
      </c>
      <c r="B32" s="28"/>
      <c r="C32" s="28"/>
      <c r="D32" s="28"/>
      <c r="E32" s="28"/>
      <c r="F32" s="15"/>
      <c r="G32" s="33"/>
    </row>
    <row r="33" spans="1:7" ht="15.75">
      <c r="A33" s="5" t="s">
        <v>11</v>
      </c>
      <c r="B33" s="35"/>
      <c r="C33" s="35"/>
      <c r="D33" s="35"/>
      <c r="E33" s="35"/>
      <c r="F33" s="15"/>
      <c r="G33" s="33"/>
    </row>
    <row r="34" spans="1:7" ht="15.75">
      <c r="A34" s="19" t="s">
        <v>24</v>
      </c>
      <c r="B34" s="78">
        <f>B27</f>
        <v>27773</v>
      </c>
      <c r="C34" s="78">
        <f>C27</f>
        <v>10967</v>
      </c>
      <c r="D34" s="78">
        <f>D27</f>
        <v>3583</v>
      </c>
      <c r="E34" s="78">
        <f>E27</f>
        <v>14974</v>
      </c>
      <c r="F34" s="78">
        <f>F27</f>
        <v>57297</v>
      </c>
      <c r="G34" s="33"/>
    </row>
    <row r="35" spans="1:7" ht="15.75" customHeight="1">
      <c r="A35" s="36" t="s">
        <v>25</v>
      </c>
      <c r="B35" s="37"/>
      <c r="C35" s="38"/>
      <c r="D35" s="38"/>
      <c r="E35" s="38"/>
      <c r="F35" s="39"/>
      <c r="G35" s="33"/>
    </row>
    <row r="36" spans="1:7" ht="15.75">
      <c r="B36" s="32"/>
      <c r="C36" s="32"/>
      <c r="D36" s="32"/>
      <c r="E36" s="32"/>
      <c r="F36" s="32"/>
      <c r="G36" s="33"/>
    </row>
    <row r="37" spans="1:7" ht="15" customHeight="1">
      <c r="A37" s="57" t="s">
        <v>33</v>
      </c>
      <c r="D37" s="32"/>
      <c r="E37" s="32"/>
      <c r="F37" s="32"/>
      <c r="G37" s="33"/>
    </row>
    <row r="38" spans="1:7" ht="14.25" customHeight="1">
      <c r="A38" s="57" t="s">
        <v>38</v>
      </c>
      <c r="G38" s="33"/>
    </row>
    <row r="39" spans="1:7" ht="10.5" customHeight="1">
      <c r="B39" s="62"/>
      <c r="C39" s="62"/>
      <c r="D39" s="62"/>
      <c r="E39" s="62"/>
      <c r="G39" s="3"/>
    </row>
    <row r="40" spans="1:7" ht="24" customHeight="1">
      <c r="A40" s="64"/>
      <c r="B40" s="40" t="s">
        <v>68</v>
      </c>
      <c r="C40" s="41"/>
      <c r="D40" s="41"/>
      <c r="E40" s="41"/>
      <c r="F40" s="99" t="s">
        <v>42</v>
      </c>
      <c r="G40" s="100"/>
    </row>
    <row r="41" spans="1:7" ht="45">
      <c r="A41" s="40" t="s">
        <v>69</v>
      </c>
      <c r="B41" s="42" t="s">
        <v>26</v>
      </c>
      <c r="C41" s="42" t="s">
        <v>39</v>
      </c>
      <c r="D41" s="42" t="s">
        <v>40</v>
      </c>
      <c r="E41" s="42" t="s">
        <v>41</v>
      </c>
      <c r="F41" s="59"/>
      <c r="G41" s="43" t="s">
        <v>27</v>
      </c>
    </row>
    <row r="42" spans="1:7" ht="19.5" customHeight="1">
      <c r="A42" s="44" t="s">
        <v>65</v>
      </c>
      <c r="B42" s="45">
        <v>43965</v>
      </c>
      <c r="C42" s="45"/>
      <c r="D42" s="46">
        <v>18780</v>
      </c>
      <c r="E42" s="47">
        <f>SUM(B42:D42)</f>
        <v>62745</v>
      </c>
      <c r="F42" s="48" t="s">
        <v>2</v>
      </c>
      <c r="G42" s="49" t="s">
        <v>75</v>
      </c>
    </row>
    <row r="43" spans="1:7" ht="19.5" customHeight="1">
      <c r="A43" s="44" t="s">
        <v>64</v>
      </c>
      <c r="B43" s="65">
        <v>40509</v>
      </c>
      <c r="C43" s="65"/>
      <c r="D43" s="66">
        <v>27529</v>
      </c>
      <c r="E43" s="67">
        <f>SUM(B43:D43)</f>
        <v>68038</v>
      </c>
      <c r="F43" s="48" t="s">
        <v>29</v>
      </c>
      <c r="G43" s="68" t="s">
        <v>75</v>
      </c>
    </row>
    <row r="44" spans="1:7" ht="15.75">
      <c r="A44" s="44" t="s">
        <v>28</v>
      </c>
      <c r="B44" s="83">
        <v>0.05</v>
      </c>
      <c r="C44" s="50"/>
      <c r="D44" s="84">
        <v>0.05</v>
      </c>
      <c r="E44" s="85">
        <v>0.05</v>
      </c>
      <c r="F44" s="48" t="s">
        <v>30</v>
      </c>
      <c r="G44" s="53" t="s">
        <v>76</v>
      </c>
    </row>
    <row r="45" spans="1:7" ht="15.75">
      <c r="A45" s="44" t="s">
        <v>74</v>
      </c>
      <c r="B45" s="86">
        <f>F21</f>
        <v>40541</v>
      </c>
      <c r="C45" s="61"/>
      <c r="D45" s="51">
        <f>F28</f>
        <v>28664.860426287982</v>
      </c>
      <c r="E45" s="52">
        <f>SUM(B45:D45)</f>
        <v>69205.860426287982</v>
      </c>
      <c r="F45" s="48" t="s">
        <v>31</v>
      </c>
      <c r="G45" s="54" t="s">
        <v>77</v>
      </c>
    </row>
    <row r="46" spans="1:7" ht="15.75">
      <c r="A46" s="71" t="s">
        <v>73</v>
      </c>
      <c r="B46" s="87">
        <f>B45-B42</f>
        <v>-3424</v>
      </c>
      <c r="C46" s="72"/>
      <c r="D46" s="88">
        <f>D45-D42</f>
        <v>9884.8604262879817</v>
      </c>
      <c r="E46" s="89">
        <f>E45-E42</f>
        <v>6460.8604262879817</v>
      </c>
      <c r="F46" s="48"/>
      <c r="G46" s="69"/>
    </row>
    <row r="47" spans="1:7" ht="15.75">
      <c r="A47" s="71" t="s">
        <v>72</v>
      </c>
      <c r="B47" s="90">
        <f>B46/B42</f>
        <v>-7.7880131923120668E-2</v>
      </c>
      <c r="C47" s="90"/>
      <c r="D47" s="90">
        <f>D46/D42</f>
        <v>0.52635039543599471</v>
      </c>
      <c r="E47" s="89">
        <f>E46/E42</f>
        <v>0.10297012393478336</v>
      </c>
      <c r="F47" s="48"/>
      <c r="G47" s="70"/>
    </row>
    <row r="48" spans="1:7" ht="15.75">
      <c r="A48" s="73" t="s">
        <v>71</v>
      </c>
      <c r="B48" s="91">
        <f>B45-B43</f>
        <v>32</v>
      </c>
      <c r="C48" s="74"/>
      <c r="D48" s="92">
        <f>D45-D43</f>
        <v>1135.8604262879817</v>
      </c>
      <c r="E48" s="92">
        <f>E45-E43</f>
        <v>1167.8604262879817</v>
      </c>
      <c r="F48" s="48"/>
      <c r="G48" s="70"/>
    </row>
    <row r="49" spans="1:7" ht="15.75">
      <c r="A49" s="73" t="s">
        <v>70</v>
      </c>
      <c r="B49" s="75">
        <f>B48/B43</f>
        <v>7.8994791280949915E-4</v>
      </c>
      <c r="C49" s="75"/>
      <c r="D49" s="75">
        <f>D48/D43</f>
        <v>4.1260504423988584E-2</v>
      </c>
      <c r="E49" s="75">
        <f>E48/E43</f>
        <v>1.7164825925041618E-2</v>
      </c>
      <c r="F49" s="41"/>
      <c r="G49" s="41"/>
    </row>
    <row r="50" spans="1:7">
      <c r="G50" s="60"/>
    </row>
    <row r="51" spans="1:7">
      <c r="A51" s="97" t="s">
        <v>62</v>
      </c>
      <c r="B51" s="97"/>
      <c r="C51" s="97"/>
      <c r="D51" s="97"/>
      <c r="E51" s="97"/>
      <c r="F51" s="97"/>
      <c r="G51" s="97"/>
    </row>
    <row r="52" spans="1:7">
      <c r="A52" s="98" t="s">
        <v>44</v>
      </c>
      <c r="B52" s="98"/>
      <c r="C52" s="98"/>
      <c r="D52" s="98"/>
      <c r="E52" s="98"/>
      <c r="F52" s="98"/>
      <c r="G52" s="98"/>
    </row>
    <row r="53" spans="1:7" s="55" customFormat="1" ht="12.75" customHeight="1">
      <c r="A53" s="96" t="s">
        <v>45</v>
      </c>
      <c r="B53" s="96"/>
      <c r="C53" s="96"/>
      <c r="D53" s="96"/>
      <c r="E53" s="96"/>
      <c r="F53" s="96"/>
      <c r="G53" s="96"/>
    </row>
    <row r="54" spans="1:7">
      <c r="A54" s="98" t="s">
        <v>46</v>
      </c>
      <c r="B54" s="98"/>
      <c r="C54" s="98"/>
      <c r="D54" s="98"/>
      <c r="E54" s="98"/>
      <c r="F54" s="98"/>
      <c r="G54" s="98"/>
    </row>
    <row r="55" spans="1:7" ht="25.5" customHeight="1">
      <c r="A55" s="96" t="s">
        <v>47</v>
      </c>
      <c r="B55" s="96"/>
      <c r="C55" s="96"/>
      <c r="D55" s="96"/>
      <c r="E55" s="96"/>
      <c r="F55" s="96"/>
      <c r="G55" s="96"/>
    </row>
    <row r="56" spans="1:7" ht="25.5" customHeight="1">
      <c r="A56" s="96" t="s">
        <v>48</v>
      </c>
      <c r="B56" s="96"/>
      <c r="C56" s="96"/>
      <c r="D56" s="96"/>
      <c r="E56" s="96"/>
      <c r="F56" s="96"/>
      <c r="G56" s="96"/>
    </row>
    <row r="57" spans="1:7" ht="25.5" customHeight="1">
      <c r="A57" s="96" t="s">
        <v>49</v>
      </c>
      <c r="B57" s="96"/>
      <c r="C57" s="96"/>
      <c r="D57" s="96"/>
      <c r="E57" s="96"/>
      <c r="F57" s="96"/>
      <c r="G57" s="96"/>
    </row>
    <row r="58" spans="1:7" ht="25.5" customHeight="1">
      <c r="A58" s="96" t="s">
        <v>50</v>
      </c>
      <c r="B58" s="96"/>
      <c r="C58" s="96"/>
      <c r="D58" s="96"/>
      <c r="E58" s="96"/>
      <c r="F58" s="96"/>
      <c r="G58" s="96"/>
    </row>
    <row r="59" spans="1:7">
      <c r="A59" s="98" t="s">
        <v>51</v>
      </c>
      <c r="B59" s="98"/>
      <c r="C59" s="98"/>
      <c r="D59" s="98"/>
      <c r="E59" s="98"/>
      <c r="F59" s="98"/>
      <c r="G59" s="98"/>
    </row>
    <row r="60" spans="1:7" ht="25.5" customHeight="1">
      <c r="A60" s="96" t="s">
        <v>52</v>
      </c>
      <c r="B60" s="96"/>
      <c r="C60" s="96"/>
      <c r="D60" s="96"/>
      <c r="E60" s="96"/>
      <c r="F60" s="96"/>
      <c r="G60" s="96"/>
    </row>
    <row r="61" spans="1:7" ht="25.5" customHeight="1">
      <c r="A61" s="96" t="s">
        <v>53</v>
      </c>
      <c r="B61" s="96"/>
      <c r="C61" s="96"/>
      <c r="D61" s="96"/>
      <c r="E61" s="96"/>
      <c r="F61" s="96"/>
      <c r="G61" s="96"/>
    </row>
    <row r="62" spans="1:7" ht="25.5" customHeight="1">
      <c r="A62" s="96" t="s">
        <v>54</v>
      </c>
      <c r="B62" s="96"/>
      <c r="C62" s="96"/>
      <c r="D62" s="96"/>
      <c r="E62" s="96"/>
      <c r="F62" s="96"/>
      <c r="G62" s="96"/>
    </row>
    <row r="63" spans="1:7" ht="25.5" customHeight="1">
      <c r="A63" s="96" t="s">
        <v>55</v>
      </c>
      <c r="B63" s="96"/>
      <c r="C63" s="96"/>
      <c r="D63" s="96"/>
      <c r="E63" s="96"/>
      <c r="F63" s="96"/>
      <c r="G63" s="96"/>
    </row>
    <row r="64" spans="1:7" ht="12.75" customHeight="1">
      <c r="A64" s="96" t="s">
        <v>56</v>
      </c>
      <c r="B64" s="96"/>
      <c r="C64" s="96"/>
      <c r="D64" s="96"/>
      <c r="E64" s="96"/>
      <c r="F64" s="96"/>
      <c r="G64" s="96"/>
    </row>
    <row r="65" spans="1:7">
      <c r="A65" s="98" t="s">
        <v>57</v>
      </c>
      <c r="B65" s="98"/>
      <c r="C65" s="98"/>
      <c r="D65" s="98"/>
      <c r="E65" s="98"/>
      <c r="F65" s="98"/>
      <c r="G65" s="98"/>
    </row>
    <row r="66" spans="1:7" ht="12.75" customHeight="1">
      <c r="A66" s="96" t="s">
        <v>58</v>
      </c>
      <c r="B66" s="96"/>
      <c r="C66" s="96"/>
      <c r="D66" s="96"/>
      <c r="E66" s="96"/>
      <c r="F66" s="96"/>
      <c r="G66" s="96"/>
    </row>
    <row r="67" spans="1:7">
      <c r="A67" s="96" t="s">
        <v>59</v>
      </c>
      <c r="B67" s="96"/>
      <c r="C67" s="96"/>
      <c r="D67" s="96"/>
      <c r="E67" s="96"/>
      <c r="F67" s="96"/>
      <c r="G67" s="96"/>
    </row>
    <row r="68" spans="1:7" ht="12.75" customHeight="1">
      <c r="A68" s="96" t="s">
        <v>60</v>
      </c>
      <c r="B68" s="96"/>
      <c r="C68" s="96"/>
      <c r="D68" s="96"/>
      <c r="E68" s="96"/>
      <c r="F68" s="96"/>
      <c r="G68" s="96"/>
    </row>
    <row r="69" spans="1:7" ht="63.6" customHeight="1" thickBot="1">
      <c r="A69" s="93" t="s">
        <v>78</v>
      </c>
      <c r="B69" s="94"/>
      <c r="C69" s="94"/>
      <c r="D69" s="94"/>
      <c r="E69" s="94"/>
      <c r="F69" s="95"/>
    </row>
  </sheetData>
  <mergeCells count="24">
    <mergeCell ref="F40:G40"/>
    <mergeCell ref="B2:D2"/>
    <mergeCell ref="B4:D4"/>
    <mergeCell ref="B6:E6"/>
    <mergeCell ref="B8:F8"/>
    <mergeCell ref="A56:G56"/>
    <mergeCell ref="A63:G63"/>
    <mergeCell ref="A57:G57"/>
    <mergeCell ref="A58:G58"/>
    <mergeCell ref="A59:G59"/>
    <mergeCell ref="A52:G52"/>
    <mergeCell ref="A53:G53"/>
    <mergeCell ref="A54:G54"/>
    <mergeCell ref="A55:G55"/>
    <mergeCell ref="A69:F69"/>
    <mergeCell ref="A68:G68"/>
    <mergeCell ref="A51:G51"/>
    <mergeCell ref="A64:G64"/>
    <mergeCell ref="A65:G65"/>
    <mergeCell ref="A66:G66"/>
    <mergeCell ref="A67:G67"/>
    <mergeCell ref="A60:G60"/>
    <mergeCell ref="A61:G61"/>
    <mergeCell ref="A62:G62"/>
  </mergeCells>
  <phoneticPr fontId="2" type="noConversion"/>
  <pageMargins left="0.39" right="0.39" top="0.61" bottom="0.65" header="0.5" footer="0.5"/>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2014-08-05T00:13:32Z</dcterms:created>
  <dcterms:modified xsi:type="dcterms:W3CDTF">2014-08-05T00:13:39Z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